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defaultThemeVersion="124226"/>
  <mc:AlternateContent xmlns:mc="http://schemas.openxmlformats.org/markup-compatibility/2006">
    <mc:Choice Requires="x15">
      <x15ac:absPath xmlns:x15ac="http://schemas.microsoft.com/office/spreadsheetml/2010/11/ac" url="C:\Users\baris\Desktop\tablolar\"/>
    </mc:Choice>
  </mc:AlternateContent>
  <xr:revisionPtr revIDLastSave="0" documentId="8_{C668F8E0-1C85-43DF-8885-50E0F0CB827E}" xr6:coauthVersionLast="47" xr6:coauthVersionMax="47" xr10:uidLastSave="{00000000-0000-0000-0000-000000000000}"/>
  <bookViews>
    <workbookView xWindow="-108" yWindow="-108" windowWidth="23256" windowHeight="12456" tabRatio="603" xr2:uid="{00000000-000D-0000-FFFF-FFFF00000000}"/>
  </bookViews>
  <sheets>
    <sheet name="sanayi"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0" i="2" l="1"/>
  <c r="D21" i="2"/>
  <c r="D31" i="2"/>
  <c r="D20" i="2"/>
  <c r="D24" i="2"/>
  <c r="D30" i="2"/>
  <c r="D15" i="2"/>
  <c r="D19" i="2"/>
  <c r="D23" i="2"/>
  <c r="D27" i="2"/>
  <c r="D38" i="2"/>
  <c r="D42" i="2"/>
  <c r="D8" i="2"/>
  <c r="D17" i="2"/>
  <c r="D28" i="2"/>
  <c r="D34" i="2"/>
  <c r="D18" i="2"/>
  <c r="D26" i="2"/>
  <c r="D36" i="2"/>
  <c r="D47" i="2"/>
  <c r="D43" i="2"/>
  <c r="D5" i="2" l="1"/>
  <c r="E10" i="2" s="1"/>
  <c r="D6" i="2"/>
  <c r="D35" i="2"/>
  <c r="E8" i="2" l="1"/>
  <c r="E19" i="2"/>
  <c r="E28" i="2"/>
  <c r="E24" i="2"/>
  <c r="E17" i="2"/>
  <c r="E34" i="2"/>
  <c r="E18" i="2"/>
  <c r="E23" i="2"/>
  <c r="E31" i="2"/>
  <c r="E47" i="2"/>
  <c r="E30" i="2"/>
  <c r="E43" i="2"/>
  <c r="E15" i="2"/>
  <c r="E35" i="2"/>
  <c r="E26" i="2"/>
  <c r="E36" i="2"/>
  <c r="E6" i="2"/>
  <c r="E20" i="2"/>
  <c r="E42" i="2"/>
  <c r="E21" i="2"/>
  <c r="E5" i="2"/>
  <c r="E38" i="2"/>
  <c r="E27" i="2"/>
  <c r="D39" i="2"/>
  <c r="E39" i="2" s="1"/>
  <c r="D46" i="2"/>
  <c r="E46" i="2" s="1"/>
  <c r="D45" i="2" l="1"/>
  <c r="E45" i="2" s="1"/>
  <c r="D11" i="2" l="1"/>
  <c r="E11" i="2" s="1"/>
  <c r="D16" i="2" l="1"/>
  <c r="E16" i="2" s="1"/>
  <c r="D55" i="2" l="1"/>
  <c r="E55" i="2" s="1"/>
  <c r="D53" i="2"/>
  <c r="E53" i="2" s="1"/>
  <c r="D54" i="2"/>
  <c r="E54" i="2" s="1"/>
  <c r="D52" i="2"/>
  <c r="E52" i="2" s="1"/>
  <c r="D51" i="2"/>
  <c r="E51" i="2" s="1"/>
  <c r="D50" i="2"/>
  <c r="E50" i="2" s="1"/>
  <c r="D48" i="2"/>
  <c r="E48" i="2" s="1"/>
  <c r="D49" i="2"/>
  <c r="E49" i="2" s="1"/>
  <c r="D7" i="2"/>
  <c r="E7" i="2" s="1"/>
  <c r="D25" i="2"/>
  <c r="E25" i="2" s="1"/>
  <c r="D41" i="2"/>
  <c r="E41" i="2" s="1"/>
  <c r="D44" i="2"/>
  <c r="E44" i="2" s="1"/>
  <c r="D12" i="2"/>
  <c r="E12" i="2" s="1"/>
  <c r="D29" i="2"/>
  <c r="E29" i="2" s="1"/>
  <c r="D13" i="2"/>
  <c r="E13" i="2" s="1"/>
  <c r="D40" i="2"/>
  <c r="E40" i="2" s="1"/>
  <c r="D9" i="2"/>
  <c r="E9" i="2" s="1"/>
  <c r="D32" i="2"/>
  <c r="E32" i="2" s="1"/>
  <c r="D37" i="2"/>
  <c r="E37" i="2" s="1"/>
  <c r="D33" i="2"/>
  <c r="E33" i="2" s="1"/>
  <c r="D22" i="2"/>
  <c r="E22" i="2" s="1"/>
  <c r="D14" i="2"/>
  <c r="E14" i="2" s="1"/>
</calcChain>
</file>

<file path=xl/sharedStrings.xml><?xml version="1.0" encoding="utf-8"?>
<sst xmlns="http://schemas.openxmlformats.org/spreadsheetml/2006/main" count="277" uniqueCount="135">
  <si>
    <t>NOTLAR:</t>
  </si>
  <si>
    <t>7000
kcal/kg</t>
  </si>
  <si>
    <t>9562
kcal/kg</t>
  </si>
  <si>
    <t>860
kcal/kwh</t>
  </si>
  <si>
    <t>11000
kcal/kg</t>
  </si>
  <si>
    <t>11100
kcal/kg</t>
  </si>
  <si>
    <t>10256
kcal/kg</t>
  </si>
  <si>
    <t>8250
kcal/m³</t>
  </si>
  <si>
    <t>Yakıt
Çeşidi</t>
  </si>
  <si>
    <t>TL/kg</t>
  </si>
  <si>
    <t>TL/m³</t>
  </si>
  <si>
    <t>TL/kWh</t>
  </si>
  <si>
    <t>Yakıt 
Alt 
Isıl 
Değeri</t>
  </si>
  <si>
    <t>İlgili 
Şirket</t>
  </si>
  <si>
    <r>
      <t xml:space="preserve">Ankara
</t>
    </r>
    <r>
      <rPr>
        <b/>
        <sz val="12"/>
        <rFont val="Arial"/>
        <family val="2"/>
      </rPr>
      <t>BAŞKENTGAZ</t>
    </r>
  </si>
  <si>
    <r>
      <t xml:space="preserve">İstanbul
</t>
    </r>
    <r>
      <rPr>
        <b/>
        <sz val="12"/>
        <rFont val="Arial"/>
        <family val="2"/>
      </rPr>
      <t>İGDAŞ</t>
    </r>
  </si>
  <si>
    <r>
      <t xml:space="preserve">İstanbul
</t>
    </r>
    <r>
      <rPr>
        <b/>
        <sz val="12"/>
        <rFont val="Arial"/>
        <family val="2"/>
      </rPr>
      <t>İPRAGAZ</t>
    </r>
  </si>
  <si>
    <r>
      <t xml:space="preserve">Fuel-oil No: 6 </t>
    </r>
    <r>
      <rPr>
        <sz val="12"/>
        <rFont val="Arial"/>
        <family val="2"/>
      </rPr>
      <t xml:space="preserve">
Kalorifer Yakıtı</t>
    </r>
  </si>
  <si>
    <r>
      <t xml:space="preserve">Elektrik 
</t>
    </r>
    <r>
      <rPr>
        <sz val="12"/>
        <rFont val="Arial"/>
        <family val="2"/>
      </rPr>
      <t>Sanayi</t>
    </r>
  </si>
  <si>
    <r>
      <t xml:space="preserve">Türkiye
</t>
    </r>
    <r>
      <rPr>
        <b/>
        <sz val="12"/>
        <rFont val="Arial"/>
        <family val="2"/>
      </rPr>
      <t>TEDAŞ</t>
    </r>
  </si>
  <si>
    <r>
      <t xml:space="preserve">Dökmegaz </t>
    </r>
    <r>
      <rPr>
        <sz val="12"/>
        <rFont val="Arial"/>
        <family val="2"/>
      </rPr>
      <t>LPG</t>
    </r>
    <r>
      <rPr>
        <b/>
        <sz val="12"/>
        <rFont val="Arial"/>
        <family val="2"/>
      </rPr>
      <t xml:space="preserve"> - Miks 
Büyük </t>
    </r>
    <r>
      <rPr>
        <sz val="12"/>
        <rFont val="Arial"/>
        <family val="2"/>
      </rPr>
      <t>Sanayi</t>
    </r>
  </si>
  <si>
    <r>
      <t xml:space="preserve">İstanbul
</t>
    </r>
    <r>
      <rPr>
        <b/>
        <sz val="12"/>
        <rFont val="Arial"/>
        <family val="2"/>
      </rPr>
      <t xml:space="preserve"> İPRAGAZ - AYGAZ</t>
    </r>
  </si>
  <si>
    <r>
      <t xml:space="preserve">İstanbul
</t>
    </r>
    <r>
      <rPr>
        <b/>
        <sz val="12"/>
        <rFont val="Arial"/>
        <family val="2"/>
      </rPr>
      <t>İPRAGAZ  - AYGAZ</t>
    </r>
  </si>
  <si>
    <r>
      <t xml:space="preserve">İstanbul
</t>
    </r>
    <r>
      <rPr>
        <b/>
        <sz val="12"/>
        <rFont val="Arial"/>
        <family val="2"/>
      </rPr>
      <t>İPRAGAZ - AYGAZ</t>
    </r>
  </si>
  <si>
    <r>
      <t xml:space="preserve">  LPG 45 kg 
 </t>
    </r>
    <r>
      <rPr>
        <sz val="12"/>
        <rFont val="Arial"/>
        <family val="2"/>
      </rPr>
      <t>Sanayi Tüpü</t>
    </r>
  </si>
  <si>
    <r>
      <t xml:space="preserve">Soma Kısrakdere
Manisa - </t>
    </r>
    <r>
      <rPr>
        <b/>
        <sz val="14"/>
        <rFont val="NewsGoth Cn BT"/>
        <family val="2"/>
      </rPr>
      <t>ELİ</t>
    </r>
  </si>
  <si>
    <r>
      <t>Yerli Linyit 10-18 mm</t>
    </r>
    <r>
      <rPr>
        <sz val="12"/>
        <rFont val="Arial"/>
        <family val="2"/>
      </rPr>
      <t xml:space="preserve">
Yıkanmış Fındık - Torba</t>
    </r>
  </si>
  <si>
    <r>
      <t>Yerli Linyit 0,5-10 mm</t>
    </r>
    <r>
      <rPr>
        <sz val="12"/>
        <rFont val="Arial"/>
        <family val="2"/>
      </rPr>
      <t xml:space="preserve">
Yıkanmış Açık - </t>
    </r>
    <r>
      <rPr>
        <b/>
        <sz val="12"/>
        <rFont val="Arial"/>
        <family val="2"/>
      </rPr>
      <t>Toz</t>
    </r>
  </si>
  <si>
    <r>
      <t xml:space="preserve">Dökmegaz </t>
    </r>
    <r>
      <rPr>
        <sz val="12"/>
        <rFont val="Arial"/>
        <family val="2"/>
      </rPr>
      <t xml:space="preserve">LPG </t>
    </r>
    <r>
      <rPr>
        <b/>
        <sz val="12"/>
        <rFont val="Arial"/>
        <family val="2"/>
      </rPr>
      <t xml:space="preserve">- Miks 
</t>
    </r>
    <r>
      <rPr>
        <sz val="12"/>
        <rFont val="Arial"/>
        <family val="2"/>
      </rPr>
      <t xml:space="preserve"> </t>
    </r>
    <r>
      <rPr>
        <b/>
        <sz val="12"/>
        <rFont val="Arial"/>
        <family val="2"/>
      </rPr>
      <t xml:space="preserve">Sanayi </t>
    </r>
    <r>
      <rPr>
        <sz val="12"/>
        <rFont val="Arial"/>
        <family val="2"/>
      </rPr>
      <t xml:space="preserve"> </t>
    </r>
  </si>
  <si>
    <r>
      <t xml:space="preserve">Motorin 
</t>
    </r>
    <r>
      <rPr>
        <sz val="12"/>
        <rFont val="Arial"/>
        <family val="2"/>
      </rPr>
      <t>(VP Diesel)</t>
    </r>
  </si>
  <si>
    <r>
      <t>Dökmegaz</t>
    </r>
    <r>
      <rPr>
        <sz val="12"/>
        <rFont val="Arial"/>
        <family val="2"/>
      </rPr>
      <t xml:space="preserve"> LPG - </t>
    </r>
    <r>
      <rPr>
        <b/>
        <sz val="12"/>
        <rFont val="Arial"/>
        <family val="2"/>
      </rPr>
      <t>Propan</t>
    </r>
    <r>
      <rPr>
        <sz val="12"/>
        <rFont val="Arial"/>
        <family val="2"/>
      </rPr>
      <t xml:space="preserve">
</t>
    </r>
    <r>
      <rPr>
        <b/>
        <sz val="12"/>
        <rFont val="Arial"/>
        <family val="2"/>
      </rPr>
      <t>Sanayi</t>
    </r>
  </si>
  <si>
    <r>
      <t>TL/m</t>
    </r>
    <r>
      <rPr>
        <vertAlign val="superscript"/>
        <sz val="12"/>
        <rFont val="Arial"/>
        <family val="2"/>
        <charset val="162"/>
      </rPr>
      <t>3</t>
    </r>
  </si>
  <si>
    <r>
      <t xml:space="preserve">Soma Kısrakdere
Manisa - </t>
    </r>
    <r>
      <rPr>
        <b/>
        <sz val="12"/>
        <rFont val="NewsGoth Cn BT"/>
        <charset val="162"/>
      </rPr>
      <t>ELİ</t>
    </r>
  </si>
  <si>
    <r>
      <t>SANAYİDE</t>
    </r>
    <r>
      <rPr>
        <sz val="22"/>
        <rFont val="Arial"/>
        <family val="2"/>
        <charset val="162"/>
      </rPr>
      <t xml:space="preserve"> </t>
    </r>
    <r>
      <rPr>
        <sz val="16"/>
        <rFont val="Arial"/>
        <family val="2"/>
        <charset val="162"/>
      </rPr>
      <t xml:space="preserve">1000 kcal ısı ihtiyacı için gerekli olan </t>
    </r>
    <r>
      <rPr>
        <b/>
        <sz val="16"/>
        <rFont val="Arial"/>
        <family val="2"/>
        <charset val="162"/>
      </rPr>
      <t>ÇEŞİTLİ YAKITLAR</t>
    </r>
    <r>
      <rPr>
        <sz val="16"/>
        <rFont val="Arial"/>
        <family val="2"/>
        <charset val="162"/>
      </rPr>
      <t xml:space="preserve"> için </t>
    </r>
    <r>
      <rPr>
        <b/>
        <sz val="16"/>
        <rFont val="Arial"/>
        <family val="2"/>
        <charset val="162"/>
      </rPr>
      <t>MALİYET KARŞILAŞTIRMA</t>
    </r>
    <r>
      <rPr>
        <sz val="16"/>
        <rFont val="Arial"/>
        <family val="2"/>
        <charset val="162"/>
      </rPr>
      <t xml:space="preserve"> TABLOSU</t>
    </r>
  </si>
  <si>
    <r>
      <t>İstanbul Avrupa Yakası</t>
    </r>
    <r>
      <rPr>
        <b/>
        <sz val="14"/>
        <rFont val="Arial"/>
        <family val="2"/>
      </rPr>
      <t xml:space="preserve">
</t>
    </r>
    <r>
      <rPr>
        <b/>
        <sz val="12"/>
        <rFont val="Arial"/>
        <family val="2"/>
        <charset val="162"/>
      </rPr>
      <t>SHELL TÜRKİYE</t>
    </r>
  </si>
  <si>
    <t>Ortalama 
İşletme 
Verim 
Değeri</t>
  </si>
  <si>
    <t>En 
Ucuza 
Göre 
Yakıt 
Maliyeti 
İndeksi</t>
  </si>
  <si>
    <t>Sıra No</t>
  </si>
  <si>
    <r>
      <rPr>
        <b/>
        <sz val="11"/>
        <rFont val="Arial"/>
        <family val="2"/>
        <charset val="162"/>
      </rPr>
      <t>2.</t>
    </r>
    <r>
      <rPr>
        <sz val="11"/>
        <rFont val="Arial"/>
        <family val="2"/>
      </rPr>
      <t xml:space="preserve"> İşletme veriminin bir bölümü ortalama verim değerlerinin içerisinde olup, yakıt hazırlama, depolama, işletme giderleri vb. yakıt yakma yan maliyetleri de bu değeri etkilemiştir.
Otomatik kontrol kullanımı, bakım ve işletme kalitesi gibi nedenlerle verim yükseltilip, daha uygun maliyetler oluşturulabilir.</t>
    </r>
  </si>
  <si>
    <r>
      <t>100.000.001</t>
    </r>
    <r>
      <rPr>
        <sz val="12"/>
        <rFont val="Arial"/>
        <family val="2"/>
      </rPr>
      <t xml:space="preserve"> m</t>
    </r>
    <r>
      <rPr>
        <vertAlign val="superscript"/>
        <sz val="12"/>
        <rFont val="Arial"/>
        <family val="2"/>
        <charset val="162"/>
      </rPr>
      <t>3</t>
    </r>
    <r>
      <rPr>
        <sz val="12"/>
        <rFont val="Arial"/>
        <family val="2"/>
      </rPr>
      <t xml:space="preserve">/yıl ve </t>
    </r>
    <r>
      <rPr>
        <b/>
        <sz val="12"/>
        <rFont val="Arial"/>
        <family val="2"/>
        <charset val="162"/>
      </rPr>
      <t>üstünde</t>
    </r>
    <r>
      <rPr>
        <sz val="12"/>
        <rFont val="Arial"/>
        <family val="2"/>
      </rPr>
      <t xml:space="preserve">
</t>
    </r>
    <r>
      <rPr>
        <b/>
        <sz val="12"/>
        <rFont val="Arial"/>
        <family val="2"/>
        <charset val="162"/>
      </rPr>
      <t>Doğalgaz</t>
    </r>
    <r>
      <rPr>
        <sz val="12"/>
        <rFont val="Arial"/>
        <family val="2"/>
      </rPr>
      <t xml:space="preserve"> Tüketimi için</t>
    </r>
  </si>
  <si>
    <r>
      <t>10.000.001- 100.000.000</t>
    </r>
    <r>
      <rPr>
        <sz val="12"/>
        <rFont val="Arial"/>
        <family val="2"/>
      </rPr>
      <t xml:space="preserve"> m</t>
    </r>
    <r>
      <rPr>
        <vertAlign val="superscript"/>
        <sz val="12"/>
        <rFont val="Arial"/>
        <family val="2"/>
        <charset val="162"/>
      </rPr>
      <t>3</t>
    </r>
    <r>
      <rPr>
        <sz val="12"/>
        <rFont val="Arial"/>
        <family val="2"/>
      </rPr>
      <t xml:space="preserve">/yıl
</t>
    </r>
    <r>
      <rPr>
        <b/>
        <sz val="12"/>
        <rFont val="Arial"/>
        <family val="2"/>
        <charset val="162"/>
      </rPr>
      <t>Doğalgaz</t>
    </r>
    <r>
      <rPr>
        <sz val="12"/>
        <rFont val="Arial"/>
        <family val="2"/>
      </rPr>
      <t xml:space="preserve"> Tüketimi için</t>
    </r>
  </si>
  <si>
    <r>
      <t>1.000.001- 10.000.000</t>
    </r>
    <r>
      <rPr>
        <sz val="12"/>
        <rFont val="Arial"/>
        <family val="2"/>
      </rPr>
      <t xml:space="preserve"> m</t>
    </r>
    <r>
      <rPr>
        <vertAlign val="superscript"/>
        <sz val="12"/>
        <rFont val="Arial"/>
        <family val="2"/>
        <charset val="162"/>
      </rPr>
      <t>3</t>
    </r>
    <r>
      <rPr>
        <sz val="12"/>
        <rFont val="Arial"/>
        <family val="2"/>
      </rPr>
      <t xml:space="preserve">/yıl
</t>
    </r>
    <r>
      <rPr>
        <b/>
        <sz val="12"/>
        <rFont val="Arial"/>
        <family val="2"/>
        <charset val="162"/>
      </rPr>
      <t>Doğalgaz</t>
    </r>
    <r>
      <rPr>
        <sz val="12"/>
        <rFont val="Arial"/>
        <family val="2"/>
      </rPr>
      <t xml:space="preserve"> Tüketimi için</t>
    </r>
  </si>
  <si>
    <r>
      <rPr>
        <b/>
        <sz val="12"/>
        <rFont val="Arial"/>
        <family val="2"/>
        <charset val="162"/>
      </rPr>
      <t>0 - 100.000</t>
    </r>
    <r>
      <rPr>
        <sz val="12"/>
        <rFont val="Arial"/>
        <family val="2"/>
        <charset val="162"/>
      </rPr>
      <t xml:space="preserve"> m</t>
    </r>
    <r>
      <rPr>
        <vertAlign val="superscript"/>
        <sz val="12"/>
        <rFont val="Arial"/>
        <family val="2"/>
        <charset val="162"/>
      </rPr>
      <t>3</t>
    </r>
    <r>
      <rPr>
        <sz val="12"/>
        <rFont val="Arial"/>
        <family val="2"/>
        <charset val="162"/>
      </rPr>
      <t xml:space="preserve">/yıl
</t>
    </r>
    <r>
      <rPr>
        <b/>
        <sz val="12"/>
        <rFont val="Arial"/>
        <family val="2"/>
        <charset val="162"/>
      </rPr>
      <t>Doğalgaz</t>
    </r>
    <r>
      <rPr>
        <sz val="12"/>
        <rFont val="Arial"/>
        <family val="2"/>
        <charset val="162"/>
      </rPr>
      <t xml:space="preserve"> Tüketimi için</t>
    </r>
  </si>
  <si>
    <r>
      <t>0 - 100.000</t>
    </r>
    <r>
      <rPr>
        <sz val="12"/>
        <rFont val="Arial"/>
        <family val="2"/>
      </rPr>
      <t xml:space="preserve"> m</t>
    </r>
    <r>
      <rPr>
        <vertAlign val="superscript"/>
        <sz val="12"/>
        <rFont val="Arial"/>
        <family val="2"/>
        <charset val="162"/>
      </rPr>
      <t>3</t>
    </r>
    <r>
      <rPr>
        <sz val="12"/>
        <rFont val="Arial"/>
        <family val="2"/>
      </rPr>
      <t xml:space="preserve">/yıl
</t>
    </r>
    <r>
      <rPr>
        <b/>
        <sz val="12"/>
        <rFont val="Arial"/>
        <family val="2"/>
        <charset val="162"/>
      </rPr>
      <t>Doğalgaz</t>
    </r>
    <r>
      <rPr>
        <sz val="12"/>
        <rFont val="Arial"/>
        <family val="2"/>
      </rPr>
      <t xml:space="preserve"> Tüketimi için</t>
    </r>
  </si>
  <si>
    <r>
      <t xml:space="preserve">100.000.001 </t>
    </r>
    <r>
      <rPr>
        <sz val="12"/>
        <rFont val="Arial"/>
        <family val="2"/>
        <charset val="162"/>
      </rPr>
      <t>m</t>
    </r>
    <r>
      <rPr>
        <vertAlign val="superscript"/>
        <sz val="12"/>
        <rFont val="Arial"/>
        <family val="2"/>
        <charset val="162"/>
      </rPr>
      <t>3</t>
    </r>
    <r>
      <rPr>
        <sz val="12"/>
        <rFont val="Arial"/>
        <family val="2"/>
        <charset val="162"/>
      </rPr>
      <t>/yıl ve</t>
    </r>
    <r>
      <rPr>
        <b/>
        <sz val="12"/>
        <rFont val="Arial"/>
        <family val="2"/>
        <charset val="162"/>
      </rPr>
      <t xml:space="preserve"> üstünde</t>
    </r>
    <r>
      <rPr>
        <sz val="12"/>
        <rFont val="Arial"/>
        <family val="2"/>
        <charset val="162"/>
      </rPr>
      <t xml:space="preserve">
</t>
    </r>
    <r>
      <rPr>
        <b/>
        <sz val="12"/>
        <rFont val="Arial"/>
        <family val="2"/>
        <charset val="162"/>
      </rPr>
      <t>Doğalgaz</t>
    </r>
    <r>
      <rPr>
        <sz val="12"/>
        <rFont val="Arial"/>
        <family val="2"/>
        <charset val="162"/>
      </rPr>
      <t xml:space="preserve"> Tüketimi için</t>
    </r>
  </si>
  <si>
    <r>
      <rPr>
        <b/>
        <sz val="12"/>
        <rFont val="Arial"/>
        <family val="2"/>
        <charset val="162"/>
      </rPr>
      <t>10.000.001 - 100.000.000</t>
    </r>
    <r>
      <rPr>
        <sz val="12"/>
        <rFont val="Arial"/>
        <family val="2"/>
        <charset val="162"/>
      </rPr>
      <t xml:space="preserve"> m</t>
    </r>
    <r>
      <rPr>
        <vertAlign val="superscript"/>
        <sz val="12"/>
        <rFont val="Arial"/>
        <family val="2"/>
        <charset val="162"/>
      </rPr>
      <t>3</t>
    </r>
    <r>
      <rPr>
        <sz val="12"/>
        <rFont val="Arial"/>
        <family val="2"/>
        <charset val="162"/>
      </rPr>
      <t xml:space="preserve">/yıl
</t>
    </r>
    <r>
      <rPr>
        <b/>
        <sz val="12"/>
        <rFont val="Arial"/>
        <family val="2"/>
        <charset val="162"/>
      </rPr>
      <t>Doğalgaz</t>
    </r>
    <r>
      <rPr>
        <sz val="12"/>
        <rFont val="Arial"/>
        <family val="2"/>
        <charset val="162"/>
      </rPr>
      <t xml:space="preserve"> Tüketimi için</t>
    </r>
  </si>
  <si>
    <r>
      <t>10.000.001 - 100.000.000</t>
    </r>
    <r>
      <rPr>
        <sz val="12"/>
        <rFont val="Arial"/>
        <family val="2"/>
      </rPr>
      <t xml:space="preserve"> m</t>
    </r>
    <r>
      <rPr>
        <vertAlign val="superscript"/>
        <sz val="12"/>
        <rFont val="Arial"/>
        <family val="2"/>
        <charset val="162"/>
      </rPr>
      <t>3</t>
    </r>
    <r>
      <rPr>
        <sz val="12"/>
        <rFont val="Arial"/>
        <family val="2"/>
      </rPr>
      <t xml:space="preserve">/yıl
</t>
    </r>
    <r>
      <rPr>
        <b/>
        <sz val="12"/>
        <rFont val="Arial"/>
        <family val="2"/>
        <charset val="162"/>
      </rPr>
      <t>Doğalgaz</t>
    </r>
    <r>
      <rPr>
        <sz val="12"/>
        <rFont val="Arial"/>
        <family val="2"/>
      </rPr>
      <t xml:space="preserve"> Tüketimi için</t>
    </r>
  </si>
  <si>
    <r>
      <rPr>
        <b/>
        <sz val="12"/>
        <rFont val="Arial"/>
        <family val="2"/>
        <charset val="162"/>
      </rPr>
      <t xml:space="preserve">1.000.001 - 10.000.000 </t>
    </r>
    <r>
      <rPr>
        <sz val="12"/>
        <rFont val="Arial"/>
        <family val="2"/>
        <charset val="162"/>
      </rPr>
      <t>m</t>
    </r>
    <r>
      <rPr>
        <vertAlign val="superscript"/>
        <sz val="12"/>
        <rFont val="Arial"/>
        <family val="2"/>
        <charset val="162"/>
      </rPr>
      <t>3</t>
    </r>
    <r>
      <rPr>
        <sz val="12"/>
        <rFont val="Arial"/>
        <family val="2"/>
        <charset val="162"/>
      </rPr>
      <t xml:space="preserve">/yıl
</t>
    </r>
    <r>
      <rPr>
        <b/>
        <sz val="12"/>
        <rFont val="Arial"/>
        <family val="2"/>
        <charset val="162"/>
      </rPr>
      <t>Doğalgaz</t>
    </r>
    <r>
      <rPr>
        <sz val="12"/>
        <rFont val="Arial"/>
        <family val="2"/>
        <charset val="162"/>
      </rPr>
      <t xml:space="preserve"> Tüketimi için</t>
    </r>
  </si>
  <si>
    <r>
      <t>1.000.001 - 10.000.000</t>
    </r>
    <r>
      <rPr>
        <sz val="12"/>
        <rFont val="Arial"/>
        <family val="2"/>
      </rPr>
      <t xml:space="preserve"> m</t>
    </r>
    <r>
      <rPr>
        <vertAlign val="superscript"/>
        <sz val="12"/>
        <rFont val="Arial"/>
        <family val="2"/>
        <charset val="162"/>
      </rPr>
      <t>3</t>
    </r>
    <r>
      <rPr>
        <sz val="12"/>
        <rFont val="Arial"/>
        <family val="2"/>
      </rPr>
      <t xml:space="preserve">/yıl
</t>
    </r>
    <r>
      <rPr>
        <b/>
        <sz val="12"/>
        <rFont val="Arial"/>
        <family val="2"/>
        <charset val="162"/>
      </rPr>
      <t>Doğalgaz</t>
    </r>
    <r>
      <rPr>
        <sz val="12"/>
        <rFont val="Arial"/>
        <family val="2"/>
      </rPr>
      <t xml:space="preserve"> Tüketimi için</t>
    </r>
  </si>
  <si>
    <r>
      <t>100.001 -  1.000.000</t>
    </r>
    <r>
      <rPr>
        <sz val="12"/>
        <rFont val="Arial"/>
        <family val="2"/>
      </rPr>
      <t xml:space="preserve"> m</t>
    </r>
    <r>
      <rPr>
        <vertAlign val="superscript"/>
        <sz val="12"/>
        <rFont val="Arial"/>
        <family val="2"/>
        <charset val="162"/>
      </rPr>
      <t>3</t>
    </r>
    <r>
      <rPr>
        <sz val="12"/>
        <rFont val="Arial"/>
        <family val="2"/>
      </rPr>
      <t xml:space="preserve">/yıl
</t>
    </r>
    <r>
      <rPr>
        <b/>
        <sz val="12"/>
        <rFont val="Arial"/>
        <family val="2"/>
        <charset val="162"/>
      </rPr>
      <t>Doğalgaz</t>
    </r>
    <r>
      <rPr>
        <sz val="12"/>
        <rFont val="Arial"/>
        <family val="2"/>
      </rPr>
      <t xml:space="preserve"> Tüketimi için</t>
    </r>
  </si>
  <si>
    <r>
      <t xml:space="preserve">100.000.001 </t>
    </r>
    <r>
      <rPr>
        <sz val="12"/>
        <rFont val="Arial"/>
        <family val="2"/>
        <charset val="162"/>
      </rPr>
      <t>m</t>
    </r>
    <r>
      <rPr>
        <vertAlign val="superscript"/>
        <sz val="12"/>
        <rFont val="Arial"/>
        <family val="2"/>
        <charset val="162"/>
      </rPr>
      <t>3</t>
    </r>
    <r>
      <rPr>
        <sz val="12"/>
        <rFont val="Arial"/>
        <family val="2"/>
        <charset val="162"/>
      </rPr>
      <t>/yıl</t>
    </r>
    <r>
      <rPr>
        <b/>
        <sz val="12"/>
        <rFont val="Arial"/>
        <family val="2"/>
      </rPr>
      <t xml:space="preserve"> üstünde 
</t>
    </r>
    <r>
      <rPr>
        <b/>
        <sz val="12"/>
        <rFont val="Arial"/>
        <family val="2"/>
        <charset val="162"/>
      </rPr>
      <t>Doğalgaz</t>
    </r>
    <r>
      <rPr>
        <sz val="12"/>
        <rFont val="Arial"/>
        <family val="2"/>
        <charset val="162"/>
      </rPr>
      <t xml:space="preserve"> Tüketimi için</t>
    </r>
  </si>
  <si>
    <r>
      <t xml:space="preserve">İzmit
</t>
    </r>
    <r>
      <rPr>
        <b/>
        <sz val="12"/>
        <rFont val="Arial"/>
        <family val="2"/>
      </rPr>
      <t>İZGAZ PALMET</t>
    </r>
  </si>
  <si>
    <r>
      <t xml:space="preserve">Eskişehir
</t>
    </r>
    <r>
      <rPr>
        <b/>
        <sz val="12"/>
        <rFont val="Arial"/>
        <family val="2"/>
      </rPr>
      <t>ESGAZ KOLİN</t>
    </r>
  </si>
  <si>
    <r>
      <t xml:space="preserve">Eskişehir
</t>
    </r>
    <r>
      <rPr>
        <b/>
        <sz val="12"/>
        <rFont val="Arial"/>
        <family val="2"/>
        <charset val="162"/>
      </rPr>
      <t>ESGAZ KOLİN</t>
    </r>
  </si>
  <si>
    <t>4959
kcal/kg</t>
  </si>
  <si>
    <t>4679
kcal/kg</t>
  </si>
  <si>
    <r>
      <t xml:space="preserve">26 ARALIK 2025
</t>
    </r>
    <r>
      <rPr>
        <sz val="12"/>
        <rFont val="Arial"/>
        <family val="2"/>
        <charset val="162"/>
      </rPr>
      <t>Tarihindeki
Birim Fiyat</t>
    </r>
  </si>
  <si>
    <r>
      <t>26 ARALIK 2025</t>
    </r>
    <r>
      <rPr>
        <b/>
        <sz val="12"/>
        <rFont val="Arial"/>
        <family val="2"/>
        <charset val="162"/>
      </rPr>
      <t xml:space="preserve">
</t>
    </r>
    <r>
      <rPr>
        <sz val="12"/>
        <rFont val="Arial"/>
        <family val="2"/>
        <charset val="162"/>
      </rPr>
      <t>Tarihindeki Fiyatlarla</t>
    </r>
    <r>
      <rPr>
        <b/>
        <sz val="12"/>
        <rFont val="Arial"/>
        <family val="2"/>
        <charset val="162"/>
      </rPr>
      <t xml:space="preserve">
</t>
    </r>
    <r>
      <rPr>
        <b/>
        <sz val="14"/>
        <rFont val="Arial"/>
        <family val="2"/>
        <charset val="162"/>
      </rPr>
      <t>TL/1000 kcal</t>
    </r>
  </si>
  <si>
    <r>
      <t>8250
kcal/m</t>
    </r>
    <r>
      <rPr>
        <vertAlign val="superscript"/>
        <sz val="10"/>
        <rFont val="Arial"/>
        <family val="2"/>
      </rPr>
      <t>3</t>
    </r>
  </si>
  <si>
    <r>
      <t>4,119454 x 1000</t>
    </r>
    <r>
      <rPr>
        <vertAlign val="superscript"/>
        <sz val="11"/>
        <rFont val="Arial"/>
        <family val="2"/>
      </rPr>
      <t xml:space="preserve">
</t>
    </r>
    <r>
      <rPr>
        <sz val="11"/>
        <rFont val="Arial"/>
        <family val="2"/>
      </rPr>
      <t>860 x 0,99</t>
    </r>
  </si>
  <si>
    <r>
      <t xml:space="preserve">(28 ARALIK 2025 </t>
    </r>
    <r>
      <rPr>
        <sz val="12"/>
        <rFont val="Arial"/>
        <family val="2"/>
        <charset val="162"/>
      </rPr>
      <t>tarihinde belirlenmiş</t>
    </r>
    <r>
      <rPr>
        <sz val="18"/>
        <rFont val="Arial"/>
        <family val="2"/>
        <charset val="162"/>
      </rPr>
      <t xml:space="preserve">  </t>
    </r>
    <r>
      <rPr>
        <b/>
        <sz val="18"/>
        <rFont val="Arial"/>
        <family val="2"/>
        <charset val="162"/>
      </rPr>
      <t>KDV HARİÇ</t>
    </r>
    <r>
      <rPr>
        <sz val="18"/>
        <rFont val="Arial"/>
        <family val="2"/>
        <charset val="162"/>
      </rPr>
      <t xml:space="preserve"> </t>
    </r>
    <r>
      <rPr>
        <sz val="12"/>
        <rFont val="Arial"/>
        <family val="2"/>
        <charset val="162"/>
      </rPr>
      <t xml:space="preserve">birim fiyatlarla </t>
    </r>
    <r>
      <rPr>
        <b/>
        <sz val="18"/>
        <rFont val="Arial"/>
        <family val="2"/>
        <charset val="162"/>
      </rPr>
      <t>)</t>
    </r>
  </si>
  <si>
    <r>
      <t xml:space="preserve">İzmir
</t>
    </r>
    <r>
      <rPr>
        <b/>
        <sz val="12"/>
        <rFont val="Arial"/>
        <family val="2"/>
      </rPr>
      <t>İZMİR DOĞALGAZ</t>
    </r>
  </si>
  <si>
    <r>
      <t xml:space="preserve">Konya
</t>
    </r>
    <r>
      <rPr>
        <b/>
        <sz val="12"/>
        <rFont val="Arial"/>
        <family val="2"/>
      </rPr>
      <t>KONGAZ</t>
    </r>
  </si>
  <si>
    <r>
      <t xml:space="preserve">Trabzon / Rize
</t>
    </r>
    <r>
      <rPr>
        <b/>
        <sz val="12"/>
        <rFont val="Arial"/>
        <family val="2"/>
      </rPr>
      <t>AKSA</t>
    </r>
  </si>
  <si>
    <r>
      <rPr>
        <b/>
        <sz val="12"/>
        <rFont val="Arial"/>
        <family val="2"/>
        <charset val="162"/>
      </rPr>
      <t>100.001 -  1.000.000</t>
    </r>
    <r>
      <rPr>
        <sz val="12"/>
        <rFont val="Arial"/>
        <family val="2"/>
        <charset val="162"/>
      </rPr>
      <t xml:space="preserve"> m</t>
    </r>
    <r>
      <rPr>
        <vertAlign val="superscript"/>
        <sz val="12"/>
        <rFont val="Arial"/>
        <family val="2"/>
        <charset val="162"/>
      </rPr>
      <t>3</t>
    </r>
    <r>
      <rPr>
        <sz val="12"/>
        <rFont val="Arial"/>
        <family val="2"/>
        <charset val="162"/>
      </rPr>
      <t xml:space="preserve">/yıl
</t>
    </r>
    <r>
      <rPr>
        <b/>
        <sz val="12"/>
        <rFont val="Arial"/>
        <family val="2"/>
        <charset val="162"/>
      </rPr>
      <t>Doğalgaz</t>
    </r>
    <r>
      <rPr>
        <sz val="12"/>
        <rFont val="Arial"/>
        <family val="2"/>
        <charset val="162"/>
      </rPr>
      <t xml:space="preserve"> Tüketimi için</t>
    </r>
  </si>
  <si>
    <r>
      <t xml:space="preserve">100.000.000 </t>
    </r>
    <r>
      <rPr>
        <sz val="12"/>
        <rFont val="Arial"/>
        <family val="2"/>
        <charset val="162"/>
      </rPr>
      <t>m</t>
    </r>
    <r>
      <rPr>
        <vertAlign val="superscript"/>
        <sz val="12"/>
        <rFont val="Arial"/>
        <family val="2"/>
        <charset val="162"/>
      </rPr>
      <t>3</t>
    </r>
    <r>
      <rPr>
        <sz val="12"/>
        <rFont val="Arial"/>
        <family val="2"/>
        <charset val="162"/>
      </rPr>
      <t>/yıl ve</t>
    </r>
    <r>
      <rPr>
        <b/>
        <sz val="12"/>
        <rFont val="Arial"/>
        <family val="2"/>
      </rPr>
      <t xml:space="preserve"> üstünde 
</t>
    </r>
    <r>
      <rPr>
        <b/>
        <sz val="12"/>
        <rFont val="Arial"/>
        <family val="2"/>
        <charset val="162"/>
      </rPr>
      <t>Doğalgaz</t>
    </r>
    <r>
      <rPr>
        <sz val="12"/>
        <rFont val="Arial"/>
        <family val="2"/>
        <charset val="162"/>
      </rPr>
      <t xml:space="preserve"> Tüketimi için</t>
    </r>
  </si>
  <si>
    <r>
      <t>100.000 - 1.000.000</t>
    </r>
    <r>
      <rPr>
        <sz val="12"/>
        <rFont val="Arial"/>
        <family val="2"/>
      </rPr>
      <t xml:space="preserve"> m</t>
    </r>
    <r>
      <rPr>
        <vertAlign val="superscript"/>
        <sz val="12"/>
        <rFont val="Arial"/>
        <family val="2"/>
        <charset val="162"/>
      </rPr>
      <t>3</t>
    </r>
    <r>
      <rPr>
        <sz val="12"/>
        <rFont val="Arial"/>
        <family val="2"/>
      </rPr>
      <t xml:space="preserve">/yıl
</t>
    </r>
    <r>
      <rPr>
        <b/>
        <sz val="12"/>
        <rFont val="Arial"/>
        <family val="2"/>
        <charset val="162"/>
      </rPr>
      <t>Doğalgaz</t>
    </r>
    <r>
      <rPr>
        <sz val="12"/>
        <rFont val="Arial"/>
        <family val="2"/>
      </rPr>
      <t xml:space="preserve"> Tüketimi için</t>
    </r>
  </si>
  <si>
    <r>
      <t>1.000.000 - 10.000.000</t>
    </r>
    <r>
      <rPr>
        <sz val="12"/>
        <rFont val="Arial"/>
        <family val="2"/>
      </rPr>
      <t xml:space="preserve"> m</t>
    </r>
    <r>
      <rPr>
        <vertAlign val="superscript"/>
        <sz val="12"/>
        <rFont val="Arial"/>
        <family val="2"/>
        <charset val="162"/>
      </rPr>
      <t>3</t>
    </r>
    <r>
      <rPr>
        <sz val="12"/>
        <rFont val="Arial"/>
        <family val="2"/>
      </rPr>
      <t xml:space="preserve">/yıl
</t>
    </r>
    <r>
      <rPr>
        <b/>
        <sz val="12"/>
        <rFont val="Arial"/>
        <family val="2"/>
        <charset val="162"/>
      </rPr>
      <t>Doğalgaz</t>
    </r>
    <r>
      <rPr>
        <sz val="12"/>
        <rFont val="Arial"/>
        <family val="2"/>
      </rPr>
      <t xml:space="preserve"> Tüketimi için</t>
    </r>
  </si>
  <si>
    <r>
      <t>10.000.000 - 100.000.000</t>
    </r>
    <r>
      <rPr>
        <sz val="12"/>
        <rFont val="Arial"/>
        <family val="2"/>
      </rPr>
      <t xml:space="preserve"> m</t>
    </r>
    <r>
      <rPr>
        <vertAlign val="superscript"/>
        <sz val="12"/>
        <rFont val="Arial"/>
        <family val="2"/>
        <charset val="162"/>
      </rPr>
      <t>3</t>
    </r>
    <r>
      <rPr>
        <sz val="12"/>
        <rFont val="Arial"/>
        <family val="2"/>
      </rPr>
      <t xml:space="preserve">/yıl
</t>
    </r>
    <r>
      <rPr>
        <b/>
        <sz val="12"/>
        <rFont val="Arial"/>
        <family val="2"/>
        <charset val="162"/>
      </rPr>
      <t>Doğalgaz</t>
    </r>
    <r>
      <rPr>
        <sz val="12"/>
        <rFont val="Arial"/>
        <family val="2"/>
      </rPr>
      <t xml:space="preserve"> Tüketimi için</t>
    </r>
  </si>
  <si>
    <r>
      <t>100.001 - 1.000.000</t>
    </r>
    <r>
      <rPr>
        <sz val="12"/>
        <rFont val="Arial"/>
        <family val="2"/>
      </rPr>
      <t xml:space="preserve"> m</t>
    </r>
    <r>
      <rPr>
        <vertAlign val="superscript"/>
        <sz val="12"/>
        <rFont val="Arial"/>
        <family val="2"/>
        <charset val="162"/>
      </rPr>
      <t>3</t>
    </r>
    <r>
      <rPr>
        <sz val="12"/>
        <rFont val="Arial"/>
        <family val="2"/>
      </rPr>
      <t xml:space="preserve">/yıl
</t>
    </r>
    <r>
      <rPr>
        <b/>
        <sz val="12"/>
        <rFont val="Arial"/>
        <family val="2"/>
        <charset val="162"/>
      </rPr>
      <t>Doğalgaz</t>
    </r>
    <r>
      <rPr>
        <sz val="12"/>
        <rFont val="Arial"/>
        <family val="2"/>
      </rPr>
      <t xml:space="preserve"> Tüketimi için</t>
    </r>
  </si>
  <si>
    <r>
      <rPr>
        <b/>
        <sz val="12"/>
        <rFont val="Arial"/>
        <family val="2"/>
        <charset val="162"/>
      </rPr>
      <t>100.001 - 1.000.000</t>
    </r>
    <r>
      <rPr>
        <sz val="12"/>
        <rFont val="Arial"/>
        <family val="2"/>
        <charset val="162"/>
      </rPr>
      <t xml:space="preserve"> m</t>
    </r>
    <r>
      <rPr>
        <vertAlign val="superscript"/>
        <sz val="12"/>
        <rFont val="Arial"/>
        <family val="2"/>
        <charset val="162"/>
      </rPr>
      <t>3</t>
    </r>
    <r>
      <rPr>
        <sz val="12"/>
        <rFont val="Arial"/>
        <family val="2"/>
        <charset val="162"/>
      </rPr>
      <t xml:space="preserve">/yıl
</t>
    </r>
    <r>
      <rPr>
        <b/>
        <sz val="12"/>
        <rFont val="Arial"/>
        <family val="2"/>
        <charset val="162"/>
      </rPr>
      <t>Doğalgaz</t>
    </r>
    <r>
      <rPr>
        <sz val="12"/>
        <rFont val="Arial"/>
        <family val="2"/>
        <charset val="162"/>
      </rPr>
      <t xml:space="preserve"> Tüketimi için</t>
    </r>
  </si>
  <si>
    <r>
      <t xml:space="preserve">İthal Rusya Kömürü
</t>
    </r>
    <r>
      <rPr>
        <sz val="12"/>
        <rFont val="Arial"/>
        <family val="2"/>
      </rPr>
      <t>Pro Karbon</t>
    </r>
  </si>
  <si>
    <r>
      <t xml:space="preserve">Demirhan </t>
    </r>
    <r>
      <rPr>
        <b/>
        <sz val="12"/>
        <rFont val="Arial"/>
        <family val="2"/>
      </rPr>
      <t xml:space="preserve">
KÖMÜR DEPOSU</t>
    </r>
  </si>
  <si>
    <t>7,833334 x 1000
7.000 x 0,65</t>
  </si>
  <si>
    <t>4,850000 x 1000
4.959 x 0.65</t>
  </si>
  <si>
    <r>
      <t>LNG</t>
    </r>
    <r>
      <rPr>
        <sz val="12"/>
        <rFont val="Arial"/>
        <family val="2"/>
      </rPr>
      <t xml:space="preserve"> -</t>
    </r>
    <r>
      <rPr>
        <sz val="12"/>
        <rFont val="Arial"/>
        <family val="2"/>
      </rPr>
      <t xml:space="preserve"> Sanayi
Sıvılaştırılmış Doğalgaz</t>
    </r>
    <r>
      <rPr>
        <b/>
        <sz val="12"/>
        <rFont val="Arial"/>
        <family val="2"/>
      </rPr>
      <t xml:space="preserve"> </t>
    </r>
  </si>
  <si>
    <r>
      <rPr>
        <b/>
        <sz val="11"/>
        <rFont val="Arial"/>
        <family val="2"/>
        <charset val="162"/>
      </rPr>
      <t xml:space="preserve">3.  </t>
    </r>
    <r>
      <rPr>
        <sz val="11"/>
        <rFont val="Arial"/>
        <family val="2"/>
      </rPr>
      <t xml:space="preserve">Doğalgaz birim fiyatları 01 Aralık 2025 tarihinde yayınlanan, AKSA Trabzon / Rize, BAŞKENTGAZ, AKSA BURSAGAZ, ESGAZ,  İGDAŞ, İZGAZ, İZMİRGAZ, KONGAZ şehir gaz dağıtım şirketlerinin tarifelerinde belirtilen fiyatlardır. </t>
    </r>
  </si>
  <si>
    <r>
      <rPr>
        <b/>
        <sz val="11"/>
        <rFont val="Arial"/>
        <family val="2"/>
        <charset val="162"/>
      </rPr>
      <t>4,</t>
    </r>
    <r>
      <rPr>
        <sz val="11"/>
        <rFont val="Arial"/>
        <family val="2"/>
      </rPr>
      <t xml:space="preserve"> </t>
    </r>
    <r>
      <rPr>
        <b/>
        <sz val="11"/>
        <rFont val="Arial"/>
        <family val="2"/>
        <charset val="162"/>
      </rPr>
      <t xml:space="preserve">LNG-Sıvılaştırılmış doğalgaz </t>
    </r>
    <r>
      <rPr>
        <sz val="11"/>
        <rFont val="Arial"/>
        <family val="2"/>
      </rPr>
      <t xml:space="preserve">birim fiyatları İstanbul Boğaziçi deniz geçişi maliyetleri özel ve belediye feribotlarına göre büyük farklılıklar arzettiğinden bu bedel eklenmeden ve Avrupa ve Anadolu yakası ayrımı yapılmadan ortalama olarak verilmiş; 02 Kasım 2025 tarihinde yayınlanan </t>
    </r>
    <r>
      <rPr>
        <b/>
        <sz val="11"/>
        <rFont val="Arial"/>
        <family val="2"/>
      </rPr>
      <t>İPRAGAZ</t>
    </r>
    <r>
      <rPr>
        <sz val="11"/>
        <rFont val="Arial"/>
        <family val="2"/>
      </rPr>
      <t xml:space="preserve"> fiyatlarıdır.</t>
    </r>
  </si>
  <si>
    <r>
      <t xml:space="preserve">5. LPG tüpgaz </t>
    </r>
    <r>
      <rPr>
        <sz val="11"/>
        <rFont val="Arial"/>
        <family val="2"/>
        <charset val="162"/>
      </rPr>
      <t>ve</t>
    </r>
    <r>
      <rPr>
        <b/>
        <sz val="11"/>
        <rFont val="Arial"/>
        <family val="2"/>
        <charset val="162"/>
      </rPr>
      <t xml:space="preserve"> Dökmegaz </t>
    </r>
    <r>
      <rPr>
        <sz val="11"/>
        <rFont val="Arial"/>
        <family val="2"/>
        <charset val="162"/>
      </rPr>
      <t xml:space="preserve">fiyatları 03 Ekim 2025 tarihinde yayınlanan, </t>
    </r>
    <r>
      <rPr>
        <b/>
        <sz val="11"/>
        <rFont val="Arial"/>
        <family val="2"/>
        <charset val="162"/>
      </rPr>
      <t>AYGAZ</t>
    </r>
    <r>
      <rPr>
        <sz val="11"/>
        <rFont val="Arial"/>
        <family val="2"/>
        <charset val="162"/>
      </rPr>
      <t xml:space="preserve"> ve </t>
    </r>
    <r>
      <rPr>
        <b/>
        <sz val="11"/>
        <rFont val="Arial"/>
        <family val="2"/>
        <charset val="162"/>
      </rPr>
      <t>İPRAGAZ</t>
    </r>
    <r>
      <rPr>
        <sz val="11"/>
        <rFont val="Arial"/>
        <family val="2"/>
        <charset val="162"/>
      </rPr>
      <t xml:space="preserve">  fiyat sirkülerlerinden alınmış olan fiyatların ortalamasıdır.</t>
    </r>
    <r>
      <rPr>
        <b/>
        <sz val="11"/>
        <rFont val="Arial"/>
        <family val="2"/>
        <charset val="162"/>
      </rPr>
      <t xml:space="preserve"> </t>
    </r>
    <r>
      <rPr>
        <sz val="11"/>
        <rFont val="Arial"/>
        <family val="2"/>
        <charset val="162"/>
      </rPr>
      <t xml:space="preserve">Birim fiyatlar belirlenirken işletme maliyetleri gözönüne alınmamıştır. </t>
    </r>
  </si>
  <si>
    <r>
      <t>6.</t>
    </r>
    <r>
      <rPr>
        <sz val="11"/>
        <rFont val="Arial"/>
        <family val="2"/>
        <charset val="162"/>
      </rPr>
      <t xml:space="preserve"> </t>
    </r>
    <r>
      <rPr>
        <b/>
        <sz val="11"/>
        <rFont val="Arial"/>
        <family val="2"/>
        <charset val="162"/>
      </rPr>
      <t xml:space="preserve"> Elektrik birim fiyatı</t>
    </r>
    <r>
      <rPr>
        <sz val="11"/>
        <rFont val="Arial"/>
        <family val="2"/>
        <charset val="162"/>
      </rPr>
      <t xml:space="preserve"> 05 Nisan2025 tarihinde ilan edilen ve günümüzde geçerli olan EPDK'nın Elektrik Piyasası Tarife Tabloları'ndan alınmış TEDAŞ'ın Diğer Tüm Dağıtım Sistemi Kullanıcıları için Dağıtım Şirketinden Enerji Alan Tüketicilere Tek Terimli ve Tek Zamanlı tarifede belirtilen Perakende Tek Zamanlı Enerji Bedellerindeki "Sanayi" birim fiyatına Belediye Elektrik Tüketim Vergisi (%1) ilave edilmiş; %20 KDV'siz fiyattır. Enerji güç bedeli hariç, dağıtım sistem kullanım bedeli dahildir.  Elektrik kullanımındaki ısıtma cihazı elektrikli ısıtıcı olup, ısı pompası kullanımında cihazın COP sistem ve yıllık değerleri kullanılmalıdır.</t>
    </r>
  </si>
  <si>
    <r>
      <rPr>
        <b/>
        <sz val="11"/>
        <rFont val="Arial"/>
        <family val="2"/>
        <charset val="162"/>
      </rPr>
      <t>7.</t>
    </r>
    <r>
      <rPr>
        <sz val="11"/>
        <rFont val="Arial"/>
        <family val="2"/>
      </rPr>
      <t xml:space="preserve"> </t>
    </r>
    <r>
      <rPr>
        <b/>
        <sz val="11"/>
        <rFont val="Arial"/>
        <family val="2"/>
        <charset val="162"/>
      </rPr>
      <t xml:space="preserve">Akaryakıt </t>
    </r>
    <r>
      <rPr>
        <sz val="11"/>
        <rFont val="Arial"/>
        <family val="2"/>
      </rPr>
      <t xml:space="preserve">fiyatları için EPDK tarafından açıklanan ve </t>
    </r>
    <r>
      <rPr>
        <b/>
        <sz val="11"/>
        <rFont val="Arial"/>
        <family val="2"/>
        <charset val="162"/>
      </rPr>
      <t>OPET</t>
    </r>
    <r>
      <rPr>
        <sz val="11"/>
        <rFont val="Arial"/>
        <family val="2"/>
      </rPr>
      <t xml:space="preserve"> tarafından tavsiye edilen 28 Kasım 2025 tarihli pompa satış fiyatları sirkülerindeki İstanbul Avrupa Yakası'ndaki Bakırköy için mahalli akaryakıt KDV'siz satış fiyatları alınmaktadır. Motorin birim fiyatı "TL/kg" için TL/litre değeri 0,845 dönüşüm katsayısına bölünerek bulunmaktadır. </t>
    </r>
  </si>
  <si>
    <r>
      <rPr>
        <b/>
        <sz val="11"/>
        <rFont val="Arial"/>
        <family val="2"/>
        <charset val="162"/>
      </rPr>
      <t>8. Yerli linyit kömürü</t>
    </r>
    <r>
      <rPr>
        <sz val="11"/>
        <rFont val="Arial"/>
        <family val="2"/>
        <charset val="162"/>
      </rPr>
      <t xml:space="preserve"> fiyatları  </t>
    </r>
    <r>
      <rPr>
        <b/>
        <sz val="11"/>
        <rFont val="Arial"/>
        <family val="2"/>
        <charset val="162"/>
      </rPr>
      <t>TKİ - ELİ</t>
    </r>
    <r>
      <rPr>
        <sz val="11"/>
        <rFont val="Arial"/>
        <family val="2"/>
        <charset val="162"/>
      </rPr>
      <t>'nin 01 Ekim 2025 tarihli satış fiyatları listesindeki Isınma Amaçlı (Torbalanmış) Kömürlerin Üretim Yeri Teslimi Peşin Satış Fiyatlarıdır. Bu kömürlerin alt ısıl değerleri ise ELİ Laboratuvar Şube Müdürlüğü'nün Kümülatif Ağırlıklı Komple Analiz Değerleri" tablosuna göre Soma Kısrakdere; 0,5-10 mm Yıkanmış Açık - Toz: 4.679 kcal/kg, 10-18 mm. yıkanmış Fındık - Torba linyit kömürü: 4.959 kcal/kg, ve +18 mm. yıkanmış Fındık - Torba linyit kömürü: 4.750 kcal/kg'dır.</t>
    </r>
  </si>
  <si>
    <r>
      <rPr>
        <b/>
        <sz val="11"/>
        <rFont val="Arial"/>
        <family val="2"/>
        <charset val="162"/>
      </rPr>
      <t>9.</t>
    </r>
    <r>
      <rPr>
        <sz val="11"/>
        <rFont val="Arial"/>
        <family val="2"/>
      </rPr>
      <t xml:space="preserve">. İthal sibirya kömürü ve yerli linyit kömürü fiyatları Kömür Deposu- Bolu isimli şirketin 31 Ekim 2025 tarihinden itibaren geçerli olan fiyatlarıdır. Nakliye ücretleri ise Tekirdağ'dan teslim 26-27 tonluk bir kamyon için İstanbul Avrupa yakası için 500 TL+KDV ve İstanbul Anadolu yakası için 600 TL/ton +KDV nakliye bedeli alınmaktadır. </t>
    </r>
  </si>
  <si>
    <r>
      <t xml:space="preserve">Bursa
</t>
    </r>
    <r>
      <rPr>
        <b/>
        <sz val="12"/>
        <rFont val="Arial"/>
        <family val="2"/>
      </rPr>
      <t>AKSA</t>
    </r>
    <r>
      <rPr>
        <sz val="12"/>
        <rFont val="Arial"/>
        <family val="2"/>
      </rPr>
      <t xml:space="preserve"> </t>
    </r>
    <r>
      <rPr>
        <b/>
        <sz val="12"/>
        <rFont val="Arial"/>
        <family val="2"/>
        <charset val="162"/>
      </rPr>
      <t xml:space="preserve">BURSAGAZ </t>
    </r>
  </si>
  <si>
    <t>İKLİMLENDİRME TEKNOLOJİLERİ</t>
  </si>
  <si>
    <r>
      <rPr>
        <b/>
        <sz val="11"/>
        <rFont val="Arial"/>
        <family val="2"/>
        <charset val="162"/>
      </rPr>
      <t>1.</t>
    </r>
    <r>
      <rPr>
        <sz val="11"/>
        <rFont val="Arial"/>
        <family val="2"/>
      </rPr>
      <t xml:space="preserve"> Bu tablo yakıtların yaklaşık işletme maliyetleri hakkında fikir verebilmek için hazırlanmış olup, </t>
    </r>
    <r>
      <rPr>
        <b/>
        <sz val="11"/>
        <rFont val="Arial"/>
        <family val="2"/>
      </rPr>
      <t>birim fiyatlara %20 KDV HARİÇTİR.</t>
    </r>
    <r>
      <rPr>
        <sz val="11"/>
        <rFont val="Arial"/>
        <family val="2"/>
      </rPr>
      <t xml:space="preserve"> </t>
    </r>
  </si>
  <si>
    <t>3,900000x 1000
4.679 x 0,65</t>
  </si>
  <si>
    <t xml:space="preserve">15,196796 x 1000
8250 x 0,93 </t>
  </si>
  <si>
    <t xml:space="preserve">15,20712 x 1000
8250 x 0,93 </t>
  </si>
  <si>
    <t xml:space="preserve">15,233226 x 1000
8250 x 0,93 </t>
  </si>
  <si>
    <t xml:space="preserve">15,233411 x 1000
8250 x 0,93 </t>
  </si>
  <si>
    <t xml:space="preserve">15,249621 x 1000
8250 x 0,93 </t>
  </si>
  <si>
    <t xml:space="preserve">15,267256 x 1000
8250 x 0,93 </t>
  </si>
  <si>
    <t xml:space="preserve">15,270811 x 1000
8250 x 0,93 </t>
  </si>
  <si>
    <t xml:space="preserve">15,385057 x 1000
8250 x 0,93 </t>
  </si>
  <si>
    <t xml:space="preserve">15,38917 x 1000
8250 x 0,93 </t>
  </si>
  <si>
    <t xml:space="preserve">15,323592 x 1000
8250 x 0,93 </t>
  </si>
  <si>
    <t xml:space="preserve">15,275358 x 1000
8250 x 0,93 </t>
  </si>
  <si>
    <t xml:space="preserve">15,32178 x 1000
8250 x 0,93 </t>
  </si>
  <si>
    <t xml:space="preserve">15,309611 x 1000
8250 x 0,93 </t>
  </si>
  <si>
    <t xml:space="preserve">15,331666 x 1000
8250 x 0,93 </t>
  </si>
  <si>
    <t xml:space="preserve">15,44976 x 1000
8250 x 0,93 </t>
  </si>
  <si>
    <t xml:space="preserve">15,415637 x 1000
8250 x 0,93 </t>
  </si>
  <si>
    <t xml:space="preserve">15,490988 x 1000
8250 x 0,93 </t>
  </si>
  <si>
    <t xml:space="preserve">15,53694 x 1000
8250 x 0,93 </t>
  </si>
  <si>
    <t xml:space="preserve">15,632251 x 1000
8250 x 0,93 </t>
  </si>
  <si>
    <t xml:space="preserve">15,639608 x 1000
8250 x 0,93 </t>
  </si>
  <si>
    <t xml:space="preserve">15,709337 x 1000
8250 x 0,93 </t>
  </si>
  <si>
    <t xml:space="preserve">15,712489 x 1000
8250 x 0,93 </t>
  </si>
  <si>
    <t xml:space="preserve">15,718927 x 1000
8250 x 0,93 </t>
  </si>
  <si>
    <t xml:space="preserve">15,790956 x 1000
8250 x 0,93 </t>
  </si>
  <si>
    <t xml:space="preserve">15,888072 x 1000
8250 x 0,93 </t>
  </si>
  <si>
    <t xml:space="preserve">16,031486 1000
8250 x 0,93 </t>
  </si>
  <si>
    <t xml:space="preserve">16,197981 x 1000
8250 x 0,93 </t>
  </si>
  <si>
    <t xml:space="preserve">16,440722 x 1000
8250 x 0,93 </t>
  </si>
  <si>
    <t xml:space="preserve">16,570796 x 1000
8250 x 0,93 </t>
  </si>
  <si>
    <t xml:space="preserve">16,575361 x 1000
8250 x 0,93 </t>
  </si>
  <si>
    <t xml:space="preserve">16,66331 x 1000
8250 x 0,93 </t>
  </si>
  <si>
    <t xml:space="preserve">16,814509 x 1000
8250 x 0,93 </t>
  </si>
  <si>
    <t xml:space="preserve">17,182591 1000
8250 x 0,93 </t>
  </si>
  <si>
    <t xml:space="preserve">17,27215 x 1000
8250 x 0,93 </t>
  </si>
  <si>
    <t xml:space="preserve">17,559087 x 1000
8250 x 0,93 </t>
  </si>
  <si>
    <t xml:space="preserve">17,647387 x 1000
8250 x 0,93 </t>
  </si>
  <si>
    <t xml:space="preserve">17,736215 x 1000
8250 x 0,93 </t>
  </si>
  <si>
    <t xml:space="preserve">17,866677 x 1000
8250 x 0,93 </t>
  </si>
  <si>
    <t xml:space="preserve">18,113075 x 1000
8250 x 0,93 </t>
  </si>
  <si>
    <t xml:space="preserve">18,882334 x 1000
8250 x 0,93 </t>
  </si>
  <si>
    <t>19,316667 x 1000
9,562 x 0,80</t>
  </si>
  <si>
    <t xml:space="preserve">29,629908 x 1000
8250 x 0,93 </t>
  </si>
  <si>
    <r>
      <t>53 x 1000</t>
    </r>
    <r>
      <rPr>
        <vertAlign val="superscript"/>
        <sz val="11"/>
        <rFont val="Arial"/>
        <family val="2"/>
      </rPr>
      <t xml:space="preserve">
</t>
    </r>
    <r>
      <rPr>
        <sz val="11"/>
        <rFont val="Arial"/>
        <family val="2"/>
      </rPr>
      <t>11,000 x 0,92</t>
    </r>
  </si>
  <si>
    <r>
      <t>58,3 x 1000</t>
    </r>
    <r>
      <rPr>
        <vertAlign val="superscript"/>
        <sz val="11"/>
        <rFont val="Arial"/>
        <family val="2"/>
      </rPr>
      <t xml:space="preserve">
</t>
    </r>
    <r>
      <rPr>
        <sz val="11"/>
        <rFont val="Arial"/>
        <family val="2"/>
      </rPr>
      <t>11,000 x 0,92</t>
    </r>
  </si>
  <si>
    <r>
      <t>54,25049 x 1000</t>
    </r>
    <r>
      <rPr>
        <vertAlign val="superscript"/>
        <sz val="11"/>
        <rFont val="Arial"/>
        <family val="2"/>
      </rPr>
      <t xml:space="preserve">
</t>
    </r>
    <r>
      <rPr>
        <sz val="11"/>
        <rFont val="Arial"/>
        <family val="2"/>
      </rPr>
      <t>10,256 x 0,84</t>
    </r>
  </si>
  <si>
    <r>
      <t>66,872727 x 1000</t>
    </r>
    <r>
      <rPr>
        <vertAlign val="superscript"/>
        <sz val="11"/>
        <rFont val="Arial"/>
        <family val="2"/>
      </rPr>
      <t xml:space="preserve">
</t>
    </r>
    <r>
      <rPr>
        <sz val="11"/>
        <rFont val="Arial"/>
        <family val="2"/>
      </rPr>
      <t>11,100 x 0,92</t>
    </r>
  </si>
  <si>
    <r>
      <t>95,454545 x 1000</t>
    </r>
    <r>
      <rPr>
        <vertAlign val="superscript"/>
        <sz val="11"/>
        <rFont val="Arial"/>
        <family val="2"/>
      </rPr>
      <t xml:space="preserve">
</t>
    </r>
    <r>
      <rPr>
        <sz val="11"/>
        <rFont val="Arial"/>
        <family val="2"/>
      </rPr>
      <t>11,000 x 0,90</t>
    </r>
  </si>
  <si>
    <t>TL
/
1000 kcal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</si>
</sst>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000"/>
    <numFmt numFmtId="165" formatCode="#,##0.0000"/>
    <numFmt numFmtId="166" formatCode="0.000000"/>
  </numFmts>
  <fonts count="31">
    <font>
      <sz val="10"/>
      <name val="Arial"/>
      <charset val="162"/>
    </font>
    <font>
      <sz val="11"/>
      <color theme="1"/>
      <name val="Calibri"/>
      <family val="2"/>
      <charset val="162"/>
      <scheme val="minor"/>
    </font>
    <font>
      <sz val="11"/>
      <color theme="1"/>
      <name val="Calibri"/>
      <family val="2"/>
      <charset val="162"/>
      <scheme val="minor"/>
    </font>
    <font>
      <sz val="12"/>
      <name val="Arial"/>
      <family val="2"/>
    </font>
    <font>
      <b/>
      <sz val="16"/>
      <name val="Arial"/>
      <family val="2"/>
    </font>
    <font>
      <b/>
      <sz val="12"/>
      <name val="Arial"/>
      <family val="2"/>
    </font>
    <font>
      <sz val="11"/>
      <name val="Arial"/>
      <family val="2"/>
    </font>
    <font>
      <b/>
      <sz val="14"/>
      <name val="Arial"/>
      <family val="2"/>
    </font>
    <font>
      <sz val="13.5"/>
      <name val="Arial"/>
      <family val="2"/>
    </font>
    <font>
      <b/>
      <sz val="13.5"/>
      <name val="Arial"/>
      <family val="2"/>
    </font>
    <font>
      <vertAlign val="superscript"/>
      <sz val="11"/>
      <name val="Arial"/>
      <family val="2"/>
    </font>
    <font>
      <sz val="10"/>
      <name val="Arial"/>
      <family val="2"/>
    </font>
    <font>
      <b/>
      <sz val="11"/>
      <name val="Arial"/>
      <family val="2"/>
    </font>
    <font>
      <sz val="14"/>
      <name val="NewsGoth Cn BT"/>
      <family val="2"/>
    </font>
    <font>
      <b/>
      <sz val="14"/>
      <name val="NewsGoth Cn BT"/>
      <family val="2"/>
    </font>
    <font>
      <b/>
      <sz val="12"/>
      <name val="Arial"/>
      <family val="2"/>
      <charset val="162"/>
    </font>
    <font>
      <b/>
      <sz val="11"/>
      <name val="Arial"/>
      <family val="2"/>
      <charset val="162"/>
    </font>
    <font>
      <sz val="12"/>
      <name val="Arial"/>
      <family val="2"/>
      <charset val="162"/>
    </font>
    <font>
      <vertAlign val="superscript"/>
      <sz val="12"/>
      <name val="Arial"/>
      <family val="2"/>
      <charset val="162"/>
    </font>
    <font>
      <b/>
      <sz val="14"/>
      <name val="Arial"/>
      <family val="2"/>
      <charset val="162"/>
    </font>
    <font>
      <sz val="11"/>
      <name val="Arial"/>
      <family val="2"/>
      <charset val="162"/>
    </font>
    <font>
      <b/>
      <sz val="16"/>
      <name val="Arial"/>
      <family val="2"/>
      <charset val="162"/>
    </font>
    <font>
      <b/>
      <sz val="22"/>
      <name val="Arial"/>
      <family val="2"/>
      <charset val="162"/>
    </font>
    <font>
      <sz val="22"/>
      <name val="Arial"/>
      <family val="2"/>
      <charset val="162"/>
    </font>
    <font>
      <b/>
      <sz val="12"/>
      <name val="NewsGoth Cn BT"/>
      <charset val="162"/>
    </font>
    <font>
      <b/>
      <sz val="18"/>
      <name val="Arial"/>
      <family val="2"/>
      <charset val="162"/>
    </font>
    <font>
      <sz val="18"/>
      <name val="Arial"/>
      <family val="2"/>
      <charset val="162"/>
    </font>
    <font>
      <sz val="16"/>
      <name val="Arial"/>
      <family val="2"/>
      <charset val="162"/>
    </font>
    <font>
      <sz val="10"/>
      <name val="Arial"/>
      <family val="2"/>
      <charset val="162"/>
    </font>
    <font>
      <vertAlign val="superscript"/>
      <sz val="10"/>
      <name val="Arial"/>
      <family val="2"/>
    </font>
    <font>
      <b/>
      <sz val="14"/>
      <color rgb="FF0070C0"/>
      <name val="Arial"/>
      <family val="2"/>
      <charset val="162"/>
    </font>
  </fonts>
  <fills count="21">
    <fill>
      <patternFill patternType="none"/>
    </fill>
    <fill>
      <patternFill patternType="gray125"/>
    </fill>
    <fill>
      <patternFill patternType="solid">
        <fgColor rgb="FFE2FBFE"/>
        <bgColor indexed="64"/>
      </patternFill>
    </fill>
    <fill>
      <patternFill patternType="solid">
        <fgColor rgb="FFBCF6FC"/>
        <bgColor indexed="64"/>
      </patternFill>
    </fill>
    <fill>
      <patternFill patternType="solid">
        <fgColor rgb="FFFFFFB3"/>
        <bgColor indexed="64"/>
      </patternFill>
    </fill>
    <fill>
      <patternFill patternType="solid">
        <fgColor rgb="FFFFFF8F"/>
        <bgColor indexed="64"/>
      </patternFill>
    </fill>
    <fill>
      <patternFill patternType="solid">
        <fgColor rgb="FFFFFF15"/>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rgb="FFFFFF6D"/>
        <bgColor indexed="64"/>
      </patternFill>
    </fill>
    <fill>
      <patternFill patternType="solid">
        <fgColor rgb="FFFFFF5B"/>
        <bgColor indexed="64"/>
      </patternFill>
    </fill>
    <fill>
      <patternFill patternType="solid">
        <fgColor rgb="FFFFFF3B"/>
        <bgColor indexed="64"/>
      </patternFill>
    </fill>
    <fill>
      <patternFill patternType="solid">
        <fgColor rgb="FFFFFF05"/>
        <bgColor indexed="64"/>
      </patternFill>
    </fill>
    <fill>
      <patternFill patternType="solid">
        <fgColor rgb="FFFABF8E"/>
        <bgColor indexed="64"/>
      </patternFill>
    </fill>
    <fill>
      <patternFill patternType="solid">
        <fgColor rgb="FFC7A1E3"/>
        <bgColor indexed="64"/>
      </patternFill>
    </fill>
    <fill>
      <patternFill patternType="solid">
        <fgColor rgb="FF53FFA1"/>
        <bgColor indexed="64"/>
      </patternFill>
    </fill>
    <fill>
      <patternFill patternType="solid">
        <fgColor rgb="FF85FFBC"/>
        <bgColor indexed="64"/>
      </patternFill>
    </fill>
    <fill>
      <patternFill patternType="solid">
        <fgColor rgb="FFFF4F4F"/>
        <bgColor indexed="64"/>
      </patternFill>
    </fill>
    <fill>
      <patternFill patternType="solid">
        <fgColor theme="8" tint="0.79998168889431442"/>
        <bgColor indexed="64"/>
      </patternFill>
    </fill>
    <fill>
      <patternFill patternType="solid">
        <fgColor rgb="FFB7DEE7"/>
        <bgColor indexed="64"/>
      </patternFill>
    </fill>
    <fill>
      <patternFill patternType="solid">
        <fgColor rgb="FFA3D5E1"/>
        <bgColor indexed="64"/>
      </patternFill>
    </fill>
  </fills>
  <borders count="52">
    <border>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style="thin">
        <color indexed="64"/>
      </left>
      <right/>
      <top style="medium">
        <color indexed="64"/>
      </top>
      <bottom/>
      <diagonal/>
    </border>
    <border>
      <left style="thin">
        <color indexed="64"/>
      </left>
      <right/>
      <top/>
      <bottom style="hair">
        <color indexed="64"/>
      </bottom>
      <diagonal/>
    </border>
    <border>
      <left/>
      <right/>
      <top/>
      <bottom style="hair">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thin">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medium">
        <color indexed="64"/>
      </left>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top style="thin">
        <color indexed="64"/>
      </top>
      <bottom style="medium">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right style="thin">
        <color indexed="64"/>
      </right>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top/>
      <bottom style="thin">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s>
  <cellStyleXfs count="6">
    <xf numFmtId="0" fontId="0" fillId="0" borderId="0"/>
    <xf numFmtId="0" fontId="2" fillId="0" borderId="0"/>
    <xf numFmtId="0" fontId="28" fillId="0" borderId="0"/>
    <xf numFmtId="0" fontId="1" fillId="0" borderId="0"/>
    <xf numFmtId="0" fontId="1" fillId="0" borderId="0"/>
    <xf numFmtId="0" fontId="1" fillId="0" borderId="0"/>
  </cellStyleXfs>
  <cellXfs count="245">
    <xf numFmtId="0" fontId="0" fillId="0" borderId="0" xfId="0"/>
    <xf numFmtId="0" fontId="11" fillId="0" borderId="0" xfId="0" applyFont="1" applyAlignment="1">
      <alignment vertical="center"/>
    </xf>
    <xf numFmtId="0" fontId="8" fillId="0" borderId="0" xfId="0" applyFont="1"/>
    <xf numFmtId="0" fontId="11" fillId="0" borderId="0" xfId="0" applyFont="1"/>
    <xf numFmtId="164" fontId="11" fillId="0" borderId="0" xfId="0" applyNumberFormat="1" applyFont="1" applyAlignment="1">
      <alignment horizontal="center"/>
    </xf>
    <xf numFmtId="0" fontId="11" fillId="0" borderId="0" xfId="0" applyFont="1" applyAlignment="1">
      <alignment horizontal="left"/>
    </xf>
    <xf numFmtId="0" fontId="15" fillId="4" borderId="3" xfId="0" applyFont="1" applyFill="1" applyBorder="1" applyAlignment="1">
      <alignment horizontal="center" vertical="center" wrapText="1"/>
    </xf>
    <xf numFmtId="0" fontId="3" fillId="4" borderId="7" xfId="0" applyFont="1" applyFill="1" applyBorder="1" applyAlignment="1">
      <alignment horizontal="center" vertical="center" wrapText="1"/>
    </xf>
    <xf numFmtId="3" fontId="17" fillId="4" borderId="4" xfId="0" applyNumberFormat="1" applyFont="1" applyFill="1" applyBorder="1" applyAlignment="1">
      <alignment vertical="center" wrapText="1"/>
    </xf>
    <xf numFmtId="0" fontId="6" fillId="4" borderId="3" xfId="0" applyFont="1" applyFill="1" applyBorder="1" applyAlignment="1">
      <alignment horizontal="center" vertical="center" wrapText="1"/>
    </xf>
    <xf numFmtId="3" fontId="27" fillId="4" borderId="5" xfId="0" applyNumberFormat="1" applyFont="1" applyFill="1" applyBorder="1" applyAlignment="1">
      <alignment horizontal="center" vertical="center"/>
    </xf>
    <xf numFmtId="0" fontId="17" fillId="4" borderId="3" xfId="0" applyFont="1" applyFill="1" applyBorder="1" applyAlignment="1">
      <alignment horizontal="center" vertical="center" wrapText="1"/>
    </xf>
    <xf numFmtId="0" fontId="15" fillId="5" borderId="3" xfId="0" applyFont="1" applyFill="1" applyBorder="1" applyAlignment="1">
      <alignment horizontal="center" vertical="center" wrapText="1"/>
    </xf>
    <xf numFmtId="0" fontId="3" fillId="5" borderId="7" xfId="0" applyFont="1" applyFill="1" applyBorder="1" applyAlignment="1">
      <alignment horizontal="center" vertical="center" wrapText="1"/>
    </xf>
    <xf numFmtId="3" fontId="17" fillId="5" borderId="4" xfId="0" applyNumberFormat="1" applyFont="1" applyFill="1" applyBorder="1" applyAlignment="1">
      <alignment vertical="center" wrapText="1"/>
    </xf>
    <xf numFmtId="0" fontId="6" fillId="5" borderId="3" xfId="0" applyFont="1" applyFill="1" applyBorder="1" applyAlignment="1">
      <alignment horizontal="center" vertical="center" wrapText="1"/>
    </xf>
    <xf numFmtId="3" fontId="27" fillId="5" borderId="5" xfId="0" applyNumberFormat="1" applyFont="1" applyFill="1" applyBorder="1" applyAlignment="1">
      <alignment horizontal="center" vertical="center"/>
    </xf>
    <xf numFmtId="0" fontId="17" fillId="6" borderId="3" xfId="0" applyFont="1" applyFill="1" applyBorder="1" applyAlignment="1">
      <alignment horizontal="center" vertical="center" wrapText="1"/>
    </xf>
    <xf numFmtId="0" fontId="3" fillId="6" borderId="7" xfId="0" applyFont="1" applyFill="1" applyBorder="1" applyAlignment="1">
      <alignment horizontal="center" vertical="center" wrapText="1"/>
    </xf>
    <xf numFmtId="3" fontId="17" fillId="6" borderId="4" xfId="0" applyNumberFormat="1" applyFont="1" applyFill="1" applyBorder="1" applyAlignment="1">
      <alignment vertical="center" wrapText="1"/>
    </xf>
    <xf numFmtId="0" fontId="6" fillId="6" borderId="3" xfId="0" applyFont="1" applyFill="1" applyBorder="1" applyAlignment="1">
      <alignment horizontal="center" vertical="center" wrapText="1"/>
    </xf>
    <xf numFmtId="3" fontId="27" fillId="6" borderId="5" xfId="0" applyNumberFormat="1" applyFont="1" applyFill="1" applyBorder="1" applyAlignment="1">
      <alignment horizontal="center" vertical="center"/>
    </xf>
    <xf numFmtId="0" fontId="15" fillId="6" borderId="3" xfId="0" applyFont="1" applyFill="1" applyBorder="1" applyAlignment="1">
      <alignment horizontal="center" vertical="center" wrapText="1"/>
    </xf>
    <xf numFmtId="166" fontId="4" fillId="4" borderId="34" xfId="0" applyNumberFormat="1" applyFont="1" applyFill="1" applyBorder="1" applyAlignment="1">
      <alignment horizontal="center" vertical="center"/>
    </xf>
    <xf numFmtId="0" fontId="9" fillId="4" borderId="7" xfId="0" applyFont="1" applyFill="1" applyBorder="1" applyAlignment="1">
      <alignment horizontal="center" vertical="center"/>
    </xf>
    <xf numFmtId="166" fontId="4" fillId="4" borderId="6" xfId="0" applyNumberFormat="1" applyFont="1" applyFill="1" applyBorder="1" applyAlignment="1">
      <alignment horizontal="center" vertical="center"/>
    </xf>
    <xf numFmtId="0" fontId="9" fillId="5" borderId="7" xfId="0" applyFont="1" applyFill="1" applyBorder="1" applyAlignment="1">
      <alignment horizontal="center" vertical="center"/>
    </xf>
    <xf numFmtId="166" fontId="4" fillId="5" borderId="6" xfId="0" applyNumberFormat="1" applyFont="1" applyFill="1" applyBorder="1" applyAlignment="1">
      <alignment horizontal="center" vertical="center"/>
    </xf>
    <xf numFmtId="166" fontId="4" fillId="6" borderId="6" xfId="0" applyNumberFormat="1" applyFont="1" applyFill="1" applyBorder="1" applyAlignment="1">
      <alignment horizontal="center" vertical="center"/>
    </xf>
    <xf numFmtId="0" fontId="9" fillId="6" borderId="7" xfId="0" applyFont="1" applyFill="1" applyBorder="1" applyAlignment="1">
      <alignment horizontal="center" vertical="center"/>
    </xf>
    <xf numFmtId="0" fontId="11" fillId="4" borderId="5" xfId="0" applyFont="1" applyFill="1" applyBorder="1" applyAlignment="1">
      <alignment horizontal="center" vertical="center" wrapText="1"/>
    </xf>
    <xf numFmtId="0" fontId="11" fillId="5" borderId="5" xfId="0" applyFont="1" applyFill="1" applyBorder="1" applyAlignment="1">
      <alignment horizontal="center" vertical="center" wrapText="1"/>
    </xf>
    <xf numFmtId="0" fontId="11" fillId="6" borderId="5" xfId="0" applyFont="1" applyFill="1" applyBorder="1" applyAlignment="1">
      <alignment horizontal="center" vertical="center" wrapText="1"/>
    </xf>
    <xf numFmtId="0" fontId="3" fillId="7" borderId="7" xfId="0" applyFont="1" applyFill="1" applyBorder="1" applyAlignment="1">
      <alignment horizontal="center" vertical="center" wrapText="1"/>
    </xf>
    <xf numFmtId="164" fontId="9" fillId="5" borderId="2" xfId="0" applyNumberFormat="1" applyFont="1" applyFill="1" applyBorder="1" applyAlignment="1">
      <alignment horizontal="right" vertical="center" wrapText="1"/>
    </xf>
    <xf numFmtId="164" fontId="9" fillId="6" borderId="2" xfId="0" applyNumberFormat="1" applyFont="1" applyFill="1" applyBorder="1" applyAlignment="1">
      <alignment horizontal="right" vertical="center" wrapText="1"/>
    </xf>
    <xf numFmtId="164" fontId="9" fillId="4" borderId="2" xfId="0" applyNumberFormat="1" applyFont="1" applyFill="1" applyBorder="1" applyAlignment="1">
      <alignment horizontal="right" vertical="center" wrapText="1"/>
    </xf>
    <xf numFmtId="0" fontId="3" fillId="8" borderId="7" xfId="0" applyFont="1" applyFill="1" applyBorder="1" applyAlignment="1">
      <alignment horizontal="center" vertical="center" wrapText="1"/>
    </xf>
    <xf numFmtId="9" fontId="8" fillId="4" borderId="6" xfId="0" applyNumberFormat="1" applyFont="1" applyFill="1" applyBorder="1" applyAlignment="1">
      <alignment horizontal="center" vertical="center"/>
    </xf>
    <xf numFmtId="9" fontId="8" fillId="5" borderId="6" xfId="0" applyNumberFormat="1" applyFont="1" applyFill="1" applyBorder="1" applyAlignment="1">
      <alignment horizontal="center" vertical="center"/>
    </xf>
    <xf numFmtId="9" fontId="8" fillId="6" borderId="6" xfId="0" applyNumberFormat="1" applyFont="1" applyFill="1" applyBorder="1" applyAlignment="1">
      <alignment horizontal="center" vertical="center"/>
    </xf>
    <xf numFmtId="166" fontId="4" fillId="5" borderId="34" xfId="0" applyNumberFormat="1" applyFont="1" applyFill="1" applyBorder="1" applyAlignment="1">
      <alignment horizontal="center" vertical="center"/>
    </xf>
    <xf numFmtId="166" fontId="4" fillId="7" borderId="6" xfId="0" applyNumberFormat="1" applyFont="1" applyFill="1" applyBorder="1" applyAlignment="1">
      <alignment horizontal="center" vertical="center"/>
    </xf>
    <xf numFmtId="166" fontId="4" fillId="6" borderId="34" xfId="0" applyNumberFormat="1" applyFont="1" applyFill="1" applyBorder="1" applyAlignment="1">
      <alignment horizontal="center" vertical="center"/>
    </xf>
    <xf numFmtId="0" fontId="5" fillId="5" borderId="3" xfId="0" applyFont="1" applyFill="1" applyBorder="1" applyAlignment="1">
      <alignment horizontal="center" vertical="center" wrapText="1"/>
    </xf>
    <xf numFmtId="0" fontId="5" fillId="4" borderId="3" xfId="0" applyFont="1" applyFill="1" applyBorder="1" applyAlignment="1">
      <alignment horizontal="center" vertical="center" wrapText="1"/>
    </xf>
    <xf numFmtId="0" fontId="9" fillId="9" borderId="7" xfId="0" applyFont="1" applyFill="1" applyBorder="1" applyAlignment="1">
      <alignment horizontal="center" vertical="center"/>
    </xf>
    <xf numFmtId="0" fontId="15" fillId="9" borderId="3" xfId="0" applyFont="1" applyFill="1" applyBorder="1" applyAlignment="1">
      <alignment horizontal="center" vertical="center" wrapText="1"/>
    </xf>
    <xf numFmtId="0" fontId="3" fillId="9" borderId="7" xfId="0" applyFont="1" applyFill="1" applyBorder="1" applyAlignment="1">
      <alignment horizontal="center" vertical="center" wrapText="1"/>
    </xf>
    <xf numFmtId="166" fontId="4" fillId="9" borderId="6" xfId="0" applyNumberFormat="1" applyFont="1" applyFill="1" applyBorder="1" applyAlignment="1">
      <alignment horizontal="center" vertical="center"/>
    </xf>
    <xf numFmtId="3" fontId="27" fillId="9" borderId="5" xfId="0" applyNumberFormat="1" applyFont="1" applyFill="1" applyBorder="1" applyAlignment="1">
      <alignment horizontal="center" vertical="center"/>
    </xf>
    <xf numFmtId="164" fontId="9" fillId="9" borderId="2" xfId="0" applyNumberFormat="1" applyFont="1" applyFill="1" applyBorder="1" applyAlignment="1">
      <alignment horizontal="right" vertical="center" wrapText="1"/>
    </xf>
    <xf numFmtId="3" fontId="17" fillId="9" borderId="4" xfId="0" applyNumberFormat="1" applyFont="1" applyFill="1" applyBorder="1" applyAlignment="1">
      <alignment vertical="center" wrapText="1"/>
    </xf>
    <xf numFmtId="0" fontId="6" fillId="9" borderId="3" xfId="0" applyFont="1" applyFill="1" applyBorder="1" applyAlignment="1">
      <alignment horizontal="center" vertical="center" wrapText="1"/>
    </xf>
    <xf numFmtId="0" fontId="11" fillId="9" borderId="5" xfId="0" applyFont="1" applyFill="1" applyBorder="1" applyAlignment="1">
      <alignment horizontal="center" vertical="center" wrapText="1"/>
    </xf>
    <xf numFmtId="9" fontId="8" fillId="9" borderId="6" xfId="0" applyNumberFormat="1" applyFont="1" applyFill="1" applyBorder="1" applyAlignment="1">
      <alignment horizontal="center" vertical="center"/>
    </xf>
    <xf numFmtId="166" fontId="4" fillId="9" borderId="34" xfId="0" applyNumberFormat="1" applyFont="1" applyFill="1" applyBorder="1" applyAlignment="1">
      <alignment horizontal="center" vertical="center"/>
    </xf>
    <xf numFmtId="0" fontId="17" fillId="9" borderId="3" xfId="0" applyFont="1" applyFill="1" applyBorder="1" applyAlignment="1">
      <alignment horizontal="center" vertical="center" wrapText="1"/>
    </xf>
    <xf numFmtId="0" fontId="9" fillId="10" borderId="7" xfId="0" applyFont="1" applyFill="1" applyBorder="1" applyAlignment="1">
      <alignment horizontal="center" vertical="center"/>
    </xf>
    <xf numFmtId="0" fontId="17" fillId="10" borderId="3" xfId="0" applyFont="1" applyFill="1" applyBorder="1" applyAlignment="1">
      <alignment horizontal="center" vertical="center" wrapText="1"/>
    </xf>
    <xf numFmtId="0" fontId="3" fillId="10" borderId="7" xfId="0" applyFont="1" applyFill="1" applyBorder="1" applyAlignment="1">
      <alignment horizontal="center" vertical="center" wrapText="1"/>
    </xf>
    <xf numFmtId="166" fontId="4" fillId="10" borderId="34" xfId="0" applyNumberFormat="1" applyFont="1" applyFill="1" applyBorder="1" applyAlignment="1">
      <alignment horizontal="center" vertical="center"/>
    </xf>
    <xf numFmtId="3" fontId="27" fillId="10" borderId="5" xfId="0" applyNumberFormat="1" applyFont="1" applyFill="1" applyBorder="1" applyAlignment="1">
      <alignment horizontal="center" vertical="center"/>
    </xf>
    <xf numFmtId="164" fontId="9" fillId="10" borderId="2" xfId="0" applyNumberFormat="1" applyFont="1" applyFill="1" applyBorder="1" applyAlignment="1">
      <alignment horizontal="right" vertical="center" wrapText="1"/>
    </xf>
    <xf numFmtId="3" fontId="17" fillId="10" borderId="4" xfId="0" applyNumberFormat="1" applyFont="1" applyFill="1" applyBorder="1" applyAlignment="1">
      <alignment vertical="center" wrapText="1"/>
    </xf>
    <xf numFmtId="0" fontId="6" fillId="10" borderId="3" xfId="0" applyFont="1" applyFill="1" applyBorder="1" applyAlignment="1">
      <alignment horizontal="center" vertical="center" wrapText="1"/>
    </xf>
    <xf numFmtId="0" fontId="11" fillId="10" borderId="5" xfId="0" applyFont="1" applyFill="1" applyBorder="1" applyAlignment="1">
      <alignment horizontal="center" vertical="center" wrapText="1"/>
    </xf>
    <xf numFmtId="9" fontId="8" fillId="10" borderId="6" xfId="0" applyNumberFormat="1" applyFont="1" applyFill="1" applyBorder="1" applyAlignment="1">
      <alignment horizontal="center" vertical="center"/>
    </xf>
    <xf numFmtId="166" fontId="4" fillId="10" borderId="6" xfId="0" applyNumberFormat="1" applyFont="1" applyFill="1" applyBorder="1" applyAlignment="1">
      <alignment horizontal="center" vertical="center"/>
    </xf>
    <xf numFmtId="0" fontId="15" fillId="10" borderId="3" xfId="0" applyFont="1" applyFill="1" applyBorder="1" applyAlignment="1">
      <alignment horizontal="center" vertical="center" wrapText="1"/>
    </xf>
    <xf numFmtId="0" fontId="9" fillId="11" borderId="7" xfId="0" applyFont="1" applyFill="1" applyBorder="1" applyAlignment="1">
      <alignment horizontal="center" vertical="center"/>
    </xf>
    <xf numFmtId="0" fontId="15" fillId="11" borderId="3" xfId="0" applyFont="1" applyFill="1" applyBorder="1" applyAlignment="1">
      <alignment horizontal="center" vertical="center" wrapText="1"/>
    </xf>
    <xf numFmtId="0" fontId="3" fillId="11" borderId="7" xfId="0" applyFont="1" applyFill="1" applyBorder="1" applyAlignment="1">
      <alignment horizontal="center" vertical="center" wrapText="1"/>
    </xf>
    <xf numFmtId="166" fontId="4" fillId="11" borderId="6" xfId="0" applyNumberFormat="1" applyFont="1" applyFill="1" applyBorder="1" applyAlignment="1">
      <alignment horizontal="center" vertical="center"/>
    </xf>
    <xf numFmtId="3" fontId="27" fillId="11" borderId="5" xfId="0" applyNumberFormat="1" applyFont="1" applyFill="1" applyBorder="1" applyAlignment="1">
      <alignment horizontal="center" vertical="center"/>
    </xf>
    <xf numFmtId="164" fontId="9" fillId="11" borderId="2" xfId="0" applyNumberFormat="1" applyFont="1" applyFill="1" applyBorder="1" applyAlignment="1">
      <alignment horizontal="right" vertical="center" wrapText="1"/>
    </xf>
    <xf numFmtId="3" fontId="17" fillId="11" borderId="4" xfId="0" applyNumberFormat="1" applyFont="1" applyFill="1" applyBorder="1" applyAlignment="1">
      <alignment vertical="center" wrapText="1"/>
    </xf>
    <xf numFmtId="0" fontId="6" fillId="11" borderId="3" xfId="0" applyFont="1" applyFill="1" applyBorder="1" applyAlignment="1">
      <alignment horizontal="center" vertical="center" wrapText="1"/>
    </xf>
    <xf numFmtId="0" fontId="11" fillId="11" borderId="5" xfId="0" applyFont="1" applyFill="1" applyBorder="1" applyAlignment="1">
      <alignment horizontal="center" vertical="center" wrapText="1"/>
    </xf>
    <xf numFmtId="9" fontId="8" fillId="11" borderId="6" xfId="0" applyNumberFormat="1" applyFont="1" applyFill="1" applyBorder="1" applyAlignment="1">
      <alignment horizontal="center" vertical="center"/>
    </xf>
    <xf numFmtId="0" fontId="17" fillId="11" borderId="3" xfId="0" applyFont="1" applyFill="1" applyBorder="1" applyAlignment="1">
      <alignment horizontal="center" vertical="center" wrapText="1"/>
    </xf>
    <xf numFmtId="166" fontId="4" fillId="11" borderId="34" xfId="0" applyNumberFormat="1" applyFont="1" applyFill="1" applyBorder="1" applyAlignment="1">
      <alignment horizontal="center" vertical="center"/>
    </xf>
    <xf numFmtId="0" fontId="9" fillId="12" borderId="7" xfId="0" applyFont="1" applyFill="1" applyBorder="1" applyAlignment="1">
      <alignment horizontal="center" vertical="center"/>
    </xf>
    <xf numFmtId="0" fontId="15" fillId="12" borderId="3" xfId="0" applyFont="1" applyFill="1" applyBorder="1" applyAlignment="1">
      <alignment horizontal="center" vertical="center" wrapText="1"/>
    </xf>
    <xf numFmtId="0" fontId="3" fillId="12" borderId="7" xfId="0" applyFont="1" applyFill="1" applyBorder="1" applyAlignment="1">
      <alignment horizontal="center" vertical="center" wrapText="1"/>
    </xf>
    <xf numFmtId="166" fontId="4" fillId="12" borderId="6" xfId="0" applyNumberFormat="1" applyFont="1" applyFill="1" applyBorder="1" applyAlignment="1">
      <alignment horizontal="center" vertical="center"/>
    </xf>
    <xf numFmtId="3" fontId="27" fillId="12" borderId="5" xfId="0" applyNumberFormat="1" applyFont="1" applyFill="1" applyBorder="1" applyAlignment="1">
      <alignment horizontal="center" vertical="center"/>
    </xf>
    <xf numFmtId="164" fontId="9" fillId="12" borderId="2" xfId="0" applyNumberFormat="1" applyFont="1" applyFill="1" applyBorder="1" applyAlignment="1">
      <alignment horizontal="right" vertical="center" wrapText="1"/>
    </xf>
    <xf numFmtId="3" fontId="17" fillId="12" borderId="4" xfId="0" applyNumberFormat="1" applyFont="1" applyFill="1" applyBorder="1" applyAlignment="1">
      <alignment vertical="center" wrapText="1"/>
    </xf>
    <xf numFmtId="0" fontId="6" fillId="12" borderId="3" xfId="0" applyFont="1" applyFill="1" applyBorder="1" applyAlignment="1">
      <alignment horizontal="center" vertical="center" wrapText="1"/>
    </xf>
    <xf numFmtId="0" fontId="11" fillId="12" borderId="5" xfId="0" applyFont="1" applyFill="1" applyBorder="1" applyAlignment="1">
      <alignment horizontal="center" vertical="center" wrapText="1"/>
    </xf>
    <xf numFmtId="9" fontId="8" fillId="12" borderId="6" xfId="0" applyNumberFormat="1" applyFont="1" applyFill="1" applyBorder="1" applyAlignment="1">
      <alignment horizontal="center" vertical="center"/>
    </xf>
    <xf numFmtId="0" fontId="17" fillId="12" borderId="3" xfId="0" applyFont="1" applyFill="1" applyBorder="1" applyAlignment="1">
      <alignment horizontal="center" vertical="center" wrapText="1"/>
    </xf>
    <xf numFmtId="166" fontId="4" fillId="12" borderId="34" xfId="0" applyNumberFormat="1" applyFont="1" applyFill="1" applyBorder="1" applyAlignment="1">
      <alignment horizontal="center" vertical="center"/>
    </xf>
    <xf numFmtId="0" fontId="9" fillId="8" borderId="7" xfId="0" applyFont="1" applyFill="1" applyBorder="1" applyAlignment="1">
      <alignment horizontal="center" vertical="center"/>
    </xf>
    <xf numFmtId="0" fontId="5" fillId="8" borderId="3" xfId="0" applyFont="1" applyFill="1" applyBorder="1" applyAlignment="1">
      <alignment horizontal="center" vertical="center" wrapText="1"/>
    </xf>
    <xf numFmtId="166" fontId="4" fillId="8" borderId="6" xfId="0" applyNumberFormat="1" applyFont="1" applyFill="1" applyBorder="1" applyAlignment="1">
      <alignment horizontal="center" vertical="center"/>
    </xf>
    <xf numFmtId="3" fontId="27" fillId="8" borderId="5" xfId="0" applyNumberFormat="1" applyFont="1" applyFill="1" applyBorder="1" applyAlignment="1">
      <alignment horizontal="center" vertical="center"/>
    </xf>
    <xf numFmtId="164" fontId="9" fillId="8" borderId="2" xfId="0" applyNumberFormat="1" applyFont="1" applyFill="1" applyBorder="1" applyAlignment="1">
      <alignment horizontal="right" vertical="center" wrapText="1"/>
    </xf>
    <xf numFmtId="3" fontId="17" fillId="8" borderId="4" xfId="0" applyNumberFormat="1" applyFont="1" applyFill="1" applyBorder="1" applyAlignment="1">
      <alignment vertical="center" wrapText="1"/>
    </xf>
    <xf numFmtId="0" fontId="6" fillId="8" borderId="3" xfId="0" applyFont="1" applyFill="1" applyBorder="1" applyAlignment="1">
      <alignment horizontal="center" vertical="center" wrapText="1"/>
    </xf>
    <xf numFmtId="0" fontId="11" fillId="8" borderId="5" xfId="0" applyFont="1" applyFill="1" applyBorder="1" applyAlignment="1">
      <alignment horizontal="center" vertical="center" wrapText="1"/>
    </xf>
    <xf numFmtId="9" fontId="8" fillId="8" borderId="6" xfId="0" applyNumberFormat="1" applyFont="1" applyFill="1" applyBorder="1" applyAlignment="1">
      <alignment horizontal="center" vertical="center"/>
    </xf>
    <xf numFmtId="0" fontId="9" fillId="13" borderId="7" xfId="0" applyFont="1" applyFill="1" applyBorder="1" applyAlignment="1">
      <alignment horizontal="center" vertical="center"/>
    </xf>
    <xf numFmtId="0" fontId="5" fillId="13" borderId="3" xfId="0" applyFont="1" applyFill="1" applyBorder="1" applyAlignment="1">
      <alignment horizontal="center" vertical="center" wrapText="1"/>
    </xf>
    <xf numFmtId="0" fontId="3" fillId="13" borderId="7" xfId="0" applyFont="1" applyFill="1" applyBorder="1" applyAlignment="1">
      <alignment horizontal="center" vertical="center" wrapText="1"/>
    </xf>
    <xf numFmtId="166" fontId="4" fillId="13" borderId="6" xfId="0" applyNumberFormat="1" applyFont="1" applyFill="1" applyBorder="1" applyAlignment="1">
      <alignment horizontal="center" vertical="center"/>
    </xf>
    <xf numFmtId="3" fontId="27" fillId="13" borderId="5" xfId="0" applyNumberFormat="1" applyFont="1" applyFill="1" applyBorder="1" applyAlignment="1">
      <alignment horizontal="center" vertical="center"/>
    </xf>
    <xf numFmtId="164" fontId="9" fillId="13" borderId="2" xfId="0" applyNumberFormat="1" applyFont="1" applyFill="1" applyBorder="1" applyAlignment="1">
      <alignment horizontal="right" vertical="center" wrapText="1"/>
    </xf>
    <xf numFmtId="3" fontId="17" fillId="13" borderId="4" xfId="0" applyNumberFormat="1" applyFont="1" applyFill="1" applyBorder="1" applyAlignment="1">
      <alignment vertical="center" wrapText="1"/>
    </xf>
    <xf numFmtId="0" fontId="6" fillId="13" borderId="3" xfId="0" applyFont="1" applyFill="1" applyBorder="1" applyAlignment="1">
      <alignment horizontal="center" vertical="center" wrapText="1"/>
    </xf>
    <xf numFmtId="0" fontId="11" fillId="13" borderId="5" xfId="0" applyFont="1" applyFill="1" applyBorder="1" applyAlignment="1">
      <alignment horizontal="center" vertical="center" wrapText="1"/>
    </xf>
    <xf numFmtId="9" fontId="8" fillId="13" borderId="6" xfId="0" applyNumberFormat="1" applyFont="1" applyFill="1" applyBorder="1" applyAlignment="1">
      <alignment horizontal="center" vertical="center"/>
    </xf>
    <xf numFmtId="0" fontId="9" fillId="7" borderId="7" xfId="0" applyFont="1" applyFill="1" applyBorder="1" applyAlignment="1">
      <alignment horizontal="center" vertical="center"/>
    </xf>
    <xf numFmtId="0" fontId="5" fillId="7" borderId="3" xfId="0" applyFont="1" applyFill="1" applyBorder="1" applyAlignment="1">
      <alignment horizontal="center" vertical="center" wrapText="1"/>
    </xf>
    <xf numFmtId="3" fontId="27" fillId="7" borderId="5" xfId="0" applyNumberFormat="1" applyFont="1" applyFill="1" applyBorder="1" applyAlignment="1">
      <alignment horizontal="center" vertical="center"/>
    </xf>
    <xf numFmtId="164" fontId="9" fillId="7" borderId="2" xfId="0" applyNumberFormat="1" applyFont="1" applyFill="1" applyBorder="1" applyAlignment="1">
      <alignment horizontal="right" vertical="center" wrapText="1"/>
    </xf>
    <xf numFmtId="3" fontId="17" fillId="7" borderId="4" xfId="0" applyNumberFormat="1" applyFont="1" applyFill="1" applyBorder="1" applyAlignment="1">
      <alignment vertical="center" wrapText="1"/>
    </xf>
    <xf numFmtId="0" fontId="6" fillId="7" borderId="3" xfId="0" applyFont="1" applyFill="1" applyBorder="1" applyAlignment="1">
      <alignment horizontal="center" vertical="center" wrapText="1"/>
    </xf>
    <xf numFmtId="0" fontId="11" fillId="7" borderId="5" xfId="0" applyFont="1" applyFill="1" applyBorder="1" applyAlignment="1">
      <alignment horizontal="center" vertical="center" wrapText="1"/>
    </xf>
    <xf numFmtId="9" fontId="8" fillId="7" borderId="6" xfId="0" applyNumberFormat="1" applyFont="1" applyFill="1" applyBorder="1" applyAlignment="1">
      <alignment horizontal="center" vertical="center"/>
    </xf>
    <xf numFmtId="0" fontId="9" fillId="14" borderId="7" xfId="0" applyFont="1" applyFill="1" applyBorder="1" applyAlignment="1">
      <alignment horizontal="center" vertical="center"/>
    </xf>
    <xf numFmtId="0" fontId="5" fillId="14" borderId="3" xfId="0" applyFont="1" applyFill="1" applyBorder="1" applyAlignment="1">
      <alignment horizontal="center" vertical="center" wrapText="1"/>
    </xf>
    <xf numFmtId="0" fontId="3" fillId="14" borderId="7" xfId="0" applyFont="1" applyFill="1" applyBorder="1" applyAlignment="1">
      <alignment horizontal="center" vertical="center" wrapText="1"/>
    </xf>
    <xf numFmtId="166" fontId="4" fillId="14" borderId="6" xfId="0" applyNumberFormat="1" applyFont="1" applyFill="1" applyBorder="1" applyAlignment="1">
      <alignment horizontal="center" vertical="center"/>
    </xf>
    <xf numFmtId="3" fontId="27" fillId="14" borderId="5" xfId="0" applyNumberFormat="1" applyFont="1" applyFill="1" applyBorder="1" applyAlignment="1">
      <alignment horizontal="center" vertical="center"/>
    </xf>
    <xf numFmtId="164" fontId="9" fillId="14" borderId="2" xfId="0" applyNumberFormat="1" applyFont="1" applyFill="1" applyBorder="1" applyAlignment="1">
      <alignment horizontal="center" vertical="center" wrapText="1"/>
    </xf>
    <xf numFmtId="3" fontId="17" fillId="14" borderId="4" xfId="0" applyNumberFormat="1" applyFont="1" applyFill="1" applyBorder="1" applyAlignment="1">
      <alignment vertical="center" wrapText="1"/>
    </xf>
    <xf numFmtId="0" fontId="6" fillId="14" borderId="3" xfId="0" applyFont="1" applyFill="1" applyBorder="1" applyAlignment="1">
      <alignment horizontal="center" vertical="center" wrapText="1"/>
    </xf>
    <xf numFmtId="0" fontId="11" fillId="14" borderId="5" xfId="0" applyFont="1" applyFill="1" applyBorder="1" applyAlignment="1">
      <alignment horizontal="center" vertical="center" wrapText="1"/>
    </xf>
    <xf numFmtId="9" fontId="8" fillId="14" borderId="6" xfId="0" applyNumberFormat="1" applyFont="1" applyFill="1" applyBorder="1" applyAlignment="1">
      <alignment horizontal="center" vertical="center"/>
    </xf>
    <xf numFmtId="0" fontId="9" fillId="15" borderId="7" xfId="0" applyFont="1" applyFill="1" applyBorder="1" applyAlignment="1">
      <alignment horizontal="center" vertical="center"/>
    </xf>
    <xf numFmtId="0" fontId="5" fillId="15" borderId="3" xfId="0" applyFont="1" applyFill="1" applyBorder="1" applyAlignment="1">
      <alignment horizontal="center" vertical="center" wrapText="1"/>
    </xf>
    <xf numFmtId="0" fontId="3" fillId="15" borderId="7" xfId="0" applyFont="1" applyFill="1" applyBorder="1" applyAlignment="1">
      <alignment horizontal="center" vertical="center" wrapText="1"/>
    </xf>
    <xf numFmtId="166" fontId="4" fillId="15" borderId="6" xfId="0" applyNumberFormat="1" applyFont="1" applyFill="1" applyBorder="1" applyAlignment="1">
      <alignment horizontal="center" vertical="center"/>
    </xf>
    <xf numFmtId="3" fontId="27" fillId="15" borderId="5" xfId="0" applyNumberFormat="1" applyFont="1" applyFill="1" applyBorder="1" applyAlignment="1">
      <alignment horizontal="center" vertical="center"/>
    </xf>
    <xf numFmtId="164" fontId="9" fillId="15" borderId="2" xfId="0" applyNumberFormat="1" applyFont="1" applyFill="1" applyBorder="1" applyAlignment="1">
      <alignment horizontal="right" vertical="center" wrapText="1"/>
    </xf>
    <xf numFmtId="3" fontId="17" fillId="15" borderId="4" xfId="0" applyNumberFormat="1" applyFont="1" applyFill="1" applyBorder="1" applyAlignment="1">
      <alignment vertical="center" wrapText="1"/>
    </xf>
    <xf numFmtId="0" fontId="11" fillId="15" borderId="5" xfId="0" applyFont="1" applyFill="1" applyBorder="1" applyAlignment="1">
      <alignment horizontal="center" vertical="center" wrapText="1"/>
    </xf>
    <xf numFmtId="9" fontId="8" fillId="15" borderId="6" xfId="0" applyNumberFormat="1" applyFont="1" applyFill="1" applyBorder="1" applyAlignment="1">
      <alignment horizontal="center" vertical="center"/>
    </xf>
    <xf numFmtId="0" fontId="5" fillId="15" borderId="28" xfId="0" applyFont="1" applyFill="1" applyBorder="1" applyAlignment="1">
      <alignment horizontal="center" vertical="center" wrapText="1"/>
    </xf>
    <xf numFmtId="0" fontId="3" fillId="15" borderId="29" xfId="0" applyFont="1" applyFill="1" applyBorder="1" applyAlignment="1">
      <alignment horizontal="center" vertical="center" wrapText="1"/>
    </xf>
    <xf numFmtId="166" fontId="4" fillId="15" borderId="31" xfId="0" applyNumberFormat="1" applyFont="1" applyFill="1" applyBorder="1" applyAlignment="1">
      <alignment horizontal="center" vertical="center"/>
    </xf>
    <xf numFmtId="164" fontId="9" fillId="15" borderId="27" xfId="0" applyNumberFormat="1" applyFont="1" applyFill="1" applyBorder="1" applyAlignment="1">
      <alignment horizontal="right" vertical="center" wrapText="1"/>
    </xf>
    <xf numFmtId="3" fontId="17" fillId="15" borderId="30" xfId="0" applyNumberFormat="1" applyFont="1" applyFill="1" applyBorder="1" applyAlignment="1">
      <alignment vertical="center" wrapText="1"/>
    </xf>
    <xf numFmtId="3" fontId="6" fillId="15" borderId="28" xfId="0" applyNumberFormat="1" applyFont="1" applyFill="1" applyBorder="1" applyAlignment="1">
      <alignment horizontal="center" vertical="center" wrapText="1"/>
    </xf>
    <xf numFmtId="0" fontId="11" fillId="15" borderId="26" xfId="0" applyFont="1" applyFill="1" applyBorder="1" applyAlignment="1">
      <alignment horizontal="center" vertical="center" wrapText="1"/>
    </xf>
    <xf numFmtId="9" fontId="8" fillId="15" borderId="31" xfId="0" applyNumberFormat="1" applyFont="1" applyFill="1" applyBorder="1" applyAlignment="1">
      <alignment horizontal="center" vertical="center"/>
    </xf>
    <xf numFmtId="0" fontId="6" fillId="15" borderId="3" xfId="0" applyFont="1" applyFill="1" applyBorder="1" applyAlignment="1">
      <alignment horizontal="center" vertical="center" wrapText="1"/>
    </xf>
    <xf numFmtId="0" fontId="9" fillId="16" borderId="33" xfId="0" applyFont="1" applyFill="1" applyBorder="1" applyAlignment="1">
      <alignment horizontal="center" vertical="center"/>
    </xf>
    <xf numFmtId="0" fontId="5" fillId="16" borderId="43" xfId="0" applyFont="1" applyFill="1" applyBorder="1" applyAlignment="1">
      <alignment horizontal="center" vertical="center" wrapText="1"/>
    </xf>
    <xf numFmtId="0" fontId="3" fillId="16" borderId="33" xfId="0" applyFont="1" applyFill="1" applyBorder="1" applyAlignment="1">
      <alignment horizontal="center" vertical="center" wrapText="1"/>
    </xf>
    <xf numFmtId="166" fontId="4" fillId="16" borderId="34" xfId="0" applyNumberFormat="1" applyFont="1" applyFill="1" applyBorder="1" applyAlignment="1">
      <alignment horizontal="center" vertical="center"/>
    </xf>
    <xf numFmtId="3" fontId="27" fillId="16" borderId="44" xfId="0" applyNumberFormat="1" applyFont="1" applyFill="1" applyBorder="1" applyAlignment="1">
      <alignment horizontal="center" vertical="center"/>
    </xf>
    <xf numFmtId="164" fontId="9" fillId="16" borderId="45" xfId="0" applyNumberFormat="1" applyFont="1" applyFill="1" applyBorder="1" applyAlignment="1">
      <alignment horizontal="right" vertical="center" wrapText="1"/>
    </xf>
    <xf numFmtId="3" fontId="17" fillId="16" borderId="46" xfId="0" applyNumberFormat="1" applyFont="1" applyFill="1" applyBorder="1" applyAlignment="1">
      <alignment vertical="center" wrapText="1"/>
    </xf>
    <xf numFmtId="3" fontId="6" fillId="16" borderId="43" xfId="0" applyNumberFormat="1" applyFont="1" applyFill="1" applyBorder="1" applyAlignment="1">
      <alignment horizontal="center" vertical="center" wrapText="1"/>
    </xf>
    <xf numFmtId="0" fontId="11" fillId="16" borderId="44" xfId="0" applyFont="1" applyFill="1" applyBorder="1" applyAlignment="1">
      <alignment horizontal="center" vertical="center" wrapText="1"/>
    </xf>
    <xf numFmtId="9" fontId="8" fillId="16" borderId="34" xfId="0" applyNumberFormat="1" applyFont="1" applyFill="1" applyBorder="1" applyAlignment="1">
      <alignment horizontal="center" vertical="center"/>
    </xf>
    <xf numFmtId="0" fontId="9" fillId="16" borderId="7" xfId="0" applyFont="1" applyFill="1" applyBorder="1" applyAlignment="1">
      <alignment horizontal="center" vertical="center"/>
    </xf>
    <xf numFmtId="0" fontId="5" fillId="16" borderId="3" xfId="0" applyFont="1" applyFill="1" applyBorder="1" applyAlignment="1">
      <alignment horizontal="center" vertical="center" wrapText="1"/>
    </xf>
    <xf numFmtId="0" fontId="3" fillId="16" borderId="7" xfId="0" applyFont="1" applyFill="1" applyBorder="1" applyAlignment="1">
      <alignment horizontal="center" vertical="center" wrapText="1"/>
    </xf>
    <xf numFmtId="166" fontId="4" fillId="16" borderId="6" xfId="0" applyNumberFormat="1" applyFont="1" applyFill="1" applyBorder="1" applyAlignment="1">
      <alignment horizontal="center" vertical="center"/>
    </xf>
    <xf numFmtId="3" fontId="27" fillId="16" borderId="5" xfId="0" applyNumberFormat="1" applyFont="1" applyFill="1" applyBorder="1" applyAlignment="1">
      <alignment horizontal="center" vertical="center"/>
    </xf>
    <xf numFmtId="164" fontId="9" fillId="16" borderId="2" xfId="0" applyNumberFormat="1" applyFont="1" applyFill="1" applyBorder="1" applyAlignment="1">
      <alignment horizontal="right" vertical="center" wrapText="1"/>
    </xf>
    <xf numFmtId="3" fontId="17" fillId="16" borderId="4" xfId="0" applyNumberFormat="1" applyFont="1" applyFill="1" applyBorder="1" applyAlignment="1">
      <alignment vertical="center" wrapText="1"/>
    </xf>
    <xf numFmtId="3" fontId="6" fillId="16" borderId="3" xfId="0" applyNumberFormat="1" applyFont="1" applyFill="1" applyBorder="1" applyAlignment="1">
      <alignment horizontal="center" vertical="center" wrapText="1"/>
    </xf>
    <xf numFmtId="0" fontId="11" fillId="16" borderId="5" xfId="0" applyFont="1" applyFill="1" applyBorder="1" applyAlignment="1">
      <alignment horizontal="center" vertical="center" wrapText="1"/>
    </xf>
    <xf numFmtId="9" fontId="8" fillId="16" borderId="6" xfId="0" applyNumberFormat="1" applyFont="1" applyFill="1" applyBorder="1" applyAlignment="1">
      <alignment horizontal="center" vertical="center"/>
    </xf>
    <xf numFmtId="0" fontId="9" fillId="18" borderId="7" xfId="0" applyFont="1" applyFill="1" applyBorder="1" applyAlignment="1">
      <alignment horizontal="center" vertical="center"/>
    </xf>
    <xf numFmtId="0" fontId="5" fillId="18" borderId="3" xfId="0" applyFont="1" applyFill="1" applyBorder="1" applyAlignment="1">
      <alignment horizontal="center" vertical="center" wrapText="1"/>
    </xf>
    <xf numFmtId="0" fontId="13" fillId="18" borderId="7" xfId="0" applyFont="1" applyFill="1" applyBorder="1" applyAlignment="1">
      <alignment horizontal="center" vertical="center" wrapText="1"/>
    </xf>
    <xf numFmtId="166" fontId="4" fillId="18" borderId="6" xfId="0" applyNumberFormat="1" applyFont="1" applyFill="1" applyBorder="1" applyAlignment="1">
      <alignment horizontal="center" vertical="center"/>
    </xf>
    <xf numFmtId="3" fontId="27" fillId="18" borderId="5" xfId="0" applyNumberFormat="1" applyFont="1" applyFill="1" applyBorder="1" applyAlignment="1">
      <alignment horizontal="center" vertical="center"/>
    </xf>
    <xf numFmtId="164" fontId="9" fillId="18" borderId="2" xfId="0" applyNumberFormat="1" applyFont="1" applyFill="1" applyBorder="1" applyAlignment="1">
      <alignment horizontal="right" vertical="center" wrapText="1"/>
    </xf>
    <xf numFmtId="3" fontId="17" fillId="18" borderId="4" xfId="0" applyNumberFormat="1" applyFont="1" applyFill="1" applyBorder="1" applyAlignment="1">
      <alignment vertical="center" wrapText="1"/>
    </xf>
    <xf numFmtId="0" fontId="6" fillId="18" borderId="3" xfId="0" applyFont="1" applyFill="1" applyBorder="1" applyAlignment="1">
      <alignment horizontal="center" vertical="center" wrapText="1"/>
    </xf>
    <xf numFmtId="0" fontId="11" fillId="18" borderId="5" xfId="0" applyFont="1" applyFill="1" applyBorder="1" applyAlignment="1">
      <alignment horizontal="center" vertical="center" wrapText="1"/>
    </xf>
    <xf numFmtId="9" fontId="8" fillId="18" borderId="6" xfId="0" applyNumberFormat="1" applyFont="1" applyFill="1" applyBorder="1" applyAlignment="1">
      <alignment horizontal="center" vertical="center"/>
    </xf>
    <xf numFmtId="0" fontId="9" fillId="19" borderId="7" xfId="0" applyFont="1" applyFill="1" applyBorder="1" applyAlignment="1">
      <alignment horizontal="center" vertical="center"/>
    </xf>
    <xf numFmtId="0" fontId="5" fillId="19" borderId="3" xfId="0" applyFont="1" applyFill="1" applyBorder="1" applyAlignment="1">
      <alignment horizontal="center" vertical="center" wrapText="1"/>
    </xf>
    <xf numFmtId="0" fontId="13" fillId="19" borderId="7" xfId="0" applyFont="1" applyFill="1" applyBorder="1" applyAlignment="1">
      <alignment horizontal="center" vertical="center" wrapText="1"/>
    </xf>
    <xf numFmtId="166" fontId="4" fillId="19" borderId="6" xfId="0" applyNumberFormat="1" applyFont="1" applyFill="1" applyBorder="1" applyAlignment="1">
      <alignment horizontal="center" vertical="center"/>
    </xf>
    <xf numFmtId="3" fontId="27" fillId="19" borderId="5" xfId="0" applyNumberFormat="1" applyFont="1" applyFill="1" applyBorder="1" applyAlignment="1">
      <alignment horizontal="center" vertical="center"/>
    </xf>
    <xf numFmtId="164" fontId="9" fillId="19" borderId="2" xfId="0" applyNumberFormat="1" applyFont="1" applyFill="1" applyBorder="1" applyAlignment="1">
      <alignment horizontal="right" vertical="center" wrapText="1"/>
    </xf>
    <xf numFmtId="3" fontId="17" fillId="19" borderId="4" xfId="0" applyNumberFormat="1" applyFont="1" applyFill="1" applyBorder="1" applyAlignment="1">
      <alignment vertical="center" wrapText="1"/>
    </xf>
    <xf numFmtId="0" fontId="6" fillId="19" borderId="3" xfId="0" applyFont="1" applyFill="1" applyBorder="1" applyAlignment="1">
      <alignment horizontal="center" vertical="center" wrapText="1"/>
    </xf>
    <xf numFmtId="0" fontId="11" fillId="19" borderId="5" xfId="0" applyFont="1" applyFill="1" applyBorder="1" applyAlignment="1">
      <alignment horizontal="center" vertical="center" wrapText="1"/>
    </xf>
    <xf numFmtId="9" fontId="8" fillId="19" borderId="6" xfId="0" applyNumberFormat="1" applyFont="1" applyFill="1" applyBorder="1" applyAlignment="1">
      <alignment horizontal="center" vertical="center"/>
    </xf>
    <xf numFmtId="0" fontId="9" fillId="20" borderId="7" xfId="0" applyFont="1" applyFill="1" applyBorder="1" applyAlignment="1">
      <alignment horizontal="center" vertical="center"/>
    </xf>
    <xf numFmtId="0" fontId="5" fillId="20" borderId="34" xfId="0" applyFont="1" applyFill="1" applyBorder="1" applyAlignment="1">
      <alignment horizontal="center" vertical="center" wrapText="1"/>
    </xf>
    <xf numFmtId="0" fontId="3" fillId="20" borderId="35" xfId="0" applyFont="1" applyFill="1" applyBorder="1" applyAlignment="1">
      <alignment horizontal="center" vertical="center" wrapText="1"/>
    </xf>
    <xf numFmtId="166" fontId="4" fillId="20" borderId="6" xfId="0" applyNumberFormat="1" applyFont="1" applyFill="1" applyBorder="1" applyAlignment="1">
      <alignment horizontal="center" vertical="center"/>
    </xf>
    <xf numFmtId="3" fontId="27" fillId="20" borderId="5" xfId="0" applyNumberFormat="1" applyFont="1" applyFill="1" applyBorder="1" applyAlignment="1">
      <alignment horizontal="center" vertical="center"/>
    </xf>
    <xf numFmtId="164" fontId="9" fillId="20" borderId="2" xfId="0" applyNumberFormat="1" applyFont="1" applyFill="1" applyBorder="1" applyAlignment="1">
      <alignment horizontal="right" vertical="center" wrapText="1"/>
    </xf>
    <xf numFmtId="0" fontId="17" fillId="20" borderId="4" xfId="0" applyFont="1" applyFill="1" applyBorder="1" applyAlignment="1">
      <alignment vertical="center" wrapText="1"/>
    </xf>
    <xf numFmtId="0" fontId="6" fillId="20" borderId="3" xfId="0" applyFont="1" applyFill="1" applyBorder="1" applyAlignment="1">
      <alignment horizontal="center" vertical="center" wrapText="1"/>
    </xf>
    <xf numFmtId="0" fontId="11" fillId="20" borderId="5" xfId="0" applyFont="1" applyFill="1" applyBorder="1" applyAlignment="1">
      <alignment horizontal="center" vertical="center" wrapText="1"/>
    </xf>
    <xf numFmtId="9" fontId="8" fillId="20" borderId="6" xfId="0" applyNumberFormat="1" applyFont="1" applyFill="1" applyBorder="1" applyAlignment="1">
      <alignment horizontal="center" vertical="center"/>
    </xf>
    <xf numFmtId="0" fontId="22" fillId="2" borderId="2" xfId="0" applyFont="1" applyFill="1" applyBorder="1" applyAlignment="1">
      <alignment horizontal="center" vertical="center"/>
    </xf>
    <xf numFmtId="0" fontId="22" fillId="2" borderId="1" xfId="0" applyFont="1" applyFill="1" applyBorder="1" applyAlignment="1">
      <alignment horizontal="center" vertical="center"/>
    </xf>
    <xf numFmtId="0" fontId="22" fillId="2" borderId="4" xfId="0" applyFont="1" applyFill="1" applyBorder="1" applyAlignment="1">
      <alignment horizontal="center" vertical="center"/>
    </xf>
    <xf numFmtId="0" fontId="25" fillId="3" borderId="10" xfId="0" applyFont="1" applyFill="1" applyBorder="1" applyAlignment="1">
      <alignment horizontal="center" vertical="center"/>
    </xf>
    <xf numFmtId="0" fontId="25" fillId="3" borderId="32" xfId="0" applyFont="1" applyFill="1" applyBorder="1" applyAlignment="1">
      <alignment horizontal="center" vertical="center"/>
    </xf>
    <xf numFmtId="0" fontId="25" fillId="3" borderId="8" xfId="0" applyFont="1" applyFill="1" applyBorder="1" applyAlignment="1">
      <alignment horizontal="center" vertical="center"/>
    </xf>
    <xf numFmtId="165" fontId="17" fillId="0" borderId="24" xfId="0" applyNumberFormat="1" applyFont="1" applyBorder="1" applyAlignment="1">
      <alignment horizontal="center" vertical="center" wrapText="1"/>
    </xf>
    <xf numFmtId="165" fontId="17" fillId="0" borderId="25" xfId="0" applyNumberFormat="1" applyFont="1" applyBorder="1" applyAlignment="1">
      <alignment horizontal="center" vertical="center" wrapText="1"/>
    </xf>
    <xf numFmtId="0" fontId="15" fillId="0" borderId="19" xfId="0" applyFont="1" applyBorder="1" applyAlignment="1">
      <alignment horizontal="center" vertical="center" wrapText="1"/>
    </xf>
    <xf numFmtId="0" fontId="15" fillId="0" borderId="20" xfId="0" applyFont="1" applyBorder="1" applyAlignment="1">
      <alignment horizontal="center" vertical="center" wrapText="1"/>
    </xf>
    <xf numFmtId="0" fontId="15" fillId="0" borderId="22" xfId="0" applyFont="1" applyBorder="1" applyAlignment="1">
      <alignment horizontal="center" vertical="center" wrapText="1"/>
    </xf>
    <xf numFmtId="0" fontId="15" fillId="0" borderId="23" xfId="0" applyFont="1" applyBorder="1" applyAlignment="1">
      <alignment horizontal="center" vertical="center" wrapText="1"/>
    </xf>
    <xf numFmtId="0" fontId="15" fillId="0" borderId="18" xfId="0" applyFont="1" applyBorder="1" applyAlignment="1">
      <alignment horizontal="center" vertical="center" wrapText="1"/>
    </xf>
    <xf numFmtId="0" fontId="19" fillId="0" borderId="18" xfId="0" applyFont="1" applyBorder="1" applyAlignment="1">
      <alignment horizontal="center" vertical="center" wrapText="1"/>
    </xf>
    <xf numFmtId="0" fontId="19" fillId="0" borderId="11" xfId="0" applyFont="1" applyBorder="1" applyAlignment="1">
      <alignment horizontal="center" vertical="center" wrapText="1"/>
    </xf>
    <xf numFmtId="0" fontId="20" fillId="0" borderId="36" xfId="0" applyFont="1" applyBorder="1" applyAlignment="1">
      <alignment horizontal="center" vertical="center" wrapText="1"/>
    </xf>
    <xf numFmtId="0" fontId="20" fillId="0" borderId="37" xfId="0" applyFont="1" applyBorder="1" applyAlignment="1">
      <alignment horizontal="center" vertical="center" wrapText="1"/>
    </xf>
    <xf numFmtId="0" fontId="20" fillId="0" borderId="17" xfId="0" applyFont="1" applyBorder="1" applyAlignment="1">
      <alignment horizontal="center" vertical="center" wrapText="1"/>
    </xf>
    <xf numFmtId="0" fontId="20" fillId="0" borderId="9" xfId="0" applyFont="1" applyBorder="1" applyAlignment="1">
      <alignment horizontal="center" vertical="center" wrapText="1"/>
    </xf>
    <xf numFmtId="0" fontId="15" fillId="0" borderId="24" xfId="0" applyFont="1" applyBorder="1" applyAlignment="1">
      <alignment horizontal="center" vertical="center" wrapText="1"/>
    </xf>
    <xf numFmtId="0" fontId="15" fillId="0" borderId="25" xfId="0" applyFont="1" applyBorder="1" applyAlignment="1">
      <alignment horizontal="center" vertical="center" wrapText="1"/>
    </xf>
    <xf numFmtId="0" fontId="8" fillId="0" borderId="14" xfId="0" applyFont="1" applyBorder="1" applyAlignment="1">
      <alignment horizontal="center" vertical="center" textRotation="90"/>
    </xf>
    <xf numFmtId="0" fontId="8" fillId="0" borderId="21" xfId="0" applyFont="1" applyBorder="1" applyAlignment="1">
      <alignment horizontal="center" vertical="center" textRotation="90"/>
    </xf>
    <xf numFmtId="165" fontId="19" fillId="0" borderId="50" xfId="0" applyNumberFormat="1" applyFont="1" applyBorder="1" applyAlignment="1">
      <alignment horizontal="center" vertical="center" wrapText="1"/>
    </xf>
    <xf numFmtId="165" fontId="17" fillId="0" borderId="51" xfId="0" applyNumberFormat="1" applyFont="1" applyBorder="1" applyAlignment="1">
      <alignment horizontal="center" vertical="center" wrapText="1"/>
    </xf>
    <xf numFmtId="0" fontId="12" fillId="0" borderId="15" xfId="0" applyFont="1" applyBorder="1" applyAlignment="1">
      <alignment horizontal="left"/>
    </xf>
    <xf numFmtId="0" fontId="12" fillId="0" borderId="16" xfId="0" applyFont="1" applyBorder="1" applyAlignment="1">
      <alignment horizontal="left"/>
    </xf>
    <xf numFmtId="0" fontId="12" fillId="0" borderId="38" xfId="0" applyFont="1" applyBorder="1" applyAlignment="1">
      <alignment horizontal="left"/>
    </xf>
    <xf numFmtId="0" fontId="20" fillId="0" borderId="12" xfId="0" applyFont="1" applyBorder="1" applyAlignment="1">
      <alignment horizontal="left" vertical="center" wrapText="1"/>
    </xf>
    <xf numFmtId="0" fontId="6" fillId="0" borderId="13" xfId="0" applyFont="1" applyBorder="1" applyAlignment="1">
      <alignment horizontal="left" vertical="center" wrapText="1"/>
    </xf>
    <xf numFmtId="0" fontId="6" fillId="0" borderId="39" xfId="0" applyFont="1" applyBorder="1" applyAlignment="1">
      <alignment horizontal="left" vertical="center" wrapText="1"/>
    </xf>
    <xf numFmtId="0" fontId="30" fillId="17" borderId="47" xfId="0" applyFont="1" applyFill="1" applyBorder="1" applyAlignment="1">
      <alignment horizontal="center" vertical="center" wrapText="1"/>
    </xf>
    <xf numFmtId="0" fontId="30" fillId="17" borderId="48" xfId="0" applyFont="1" applyFill="1" applyBorder="1" applyAlignment="1">
      <alignment horizontal="center" vertical="center" wrapText="1"/>
    </xf>
    <xf numFmtId="0" fontId="30" fillId="17" borderId="49" xfId="0" applyFont="1" applyFill="1" applyBorder="1" applyAlignment="1">
      <alignment horizontal="center" vertical="center" wrapText="1"/>
    </xf>
    <xf numFmtId="0" fontId="20" fillId="0" borderId="40" xfId="0" applyFont="1" applyBorder="1" applyAlignment="1">
      <alignment horizontal="left" vertical="center" wrapText="1"/>
    </xf>
    <xf numFmtId="0" fontId="6" fillId="0" borderId="41" xfId="0" applyFont="1" applyBorder="1" applyAlignment="1">
      <alignment horizontal="left" vertical="center"/>
    </xf>
    <xf numFmtId="0" fontId="6" fillId="0" borderId="42" xfId="0" applyFont="1" applyBorder="1" applyAlignment="1">
      <alignment horizontal="left" vertical="center"/>
    </xf>
    <xf numFmtId="0" fontId="6" fillId="0" borderId="13" xfId="0" applyFont="1" applyBorder="1" applyAlignment="1">
      <alignment horizontal="left" vertical="center"/>
    </xf>
    <xf numFmtId="0" fontId="6" fillId="0" borderId="39" xfId="0" applyFont="1" applyBorder="1" applyAlignment="1">
      <alignment horizontal="left" vertical="center"/>
    </xf>
    <xf numFmtId="0" fontId="16" fillId="0" borderId="12" xfId="0" applyFont="1" applyBorder="1" applyAlignment="1">
      <alignment horizontal="left" vertical="center" wrapText="1"/>
    </xf>
    <xf numFmtId="0" fontId="16" fillId="0" borderId="13" xfId="0" applyFont="1" applyBorder="1" applyAlignment="1">
      <alignment horizontal="left" vertical="center"/>
    </xf>
    <xf numFmtId="0" fontId="16" fillId="0" borderId="39" xfId="0" applyFont="1" applyBorder="1" applyAlignment="1">
      <alignment horizontal="left" vertical="center"/>
    </xf>
    <xf numFmtId="0" fontId="20" fillId="0" borderId="13" xfId="0" applyFont="1" applyBorder="1" applyAlignment="1">
      <alignment horizontal="left" vertical="center"/>
    </xf>
    <xf numFmtId="0" fontId="20" fillId="0" borderId="39" xfId="0" applyFont="1" applyBorder="1" applyAlignment="1">
      <alignment horizontal="left" vertical="center"/>
    </xf>
    <xf numFmtId="0" fontId="20" fillId="0" borderId="13" xfId="0" applyFont="1" applyBorder="1" applyAlignment="1">
      <alignment horizontal="left" vertical="center" wrapText="1"/>
    </xf>
    <xf numFmtId="0" fontId="20" fillId="0" borderId="39" xfId="0" applyFont="1" applyBorder="1" applyAlignment="1">
      <alignment horizontal="left" vertical="center" wrapText="1"/>
    </xf>
  </cellXfs>
  <cellStyles count="6">
    <cellStyle name="Normal" xfId="0" builtinId="0"/>
    <cellStyle name="Normal 2" xfId="1" xr:uid="{00000000-0005-0000-0000-000001000000}"/>
    <cellStyle name="Normal 3" xfId="2" xr:uid="{00000000-0005-0000-0000-000002000000}"/>
    <cellStyle name="Normal 4" xfId="3" xr:uid="{00000000-0005-0000-0000-000003000000}"/>
    <cellStyle name="Normal 5" xfId="4" xr:uid="{00000000-0005-0000-0000-000004000000}"/>
    <cellStyle name="Normal 6" xfId="5" xr:uid="{00000000-0005-0000-0000-000005000000}"/>
  </cellStyles>
  <dxfs count="0"/>
  <tableStyles count="0" defaultTableStyle="TableStyleMedium9" defaultPivotStyle="PivotStyleLight16"/>
  <colors>
    <mruColors>
      <color rgb="FFA3D5E1"/>
      <color rgb="FFB7DEE7"/>
      <color rgb="FF85FFBC"/>
      <color rgb="FF53FFA1"/>
      <color rgb="FFC7A1E3"/>
      <color rgb="FFB686DA"/>
      <color rgb="FFFABF8E"/>
      <color rgb="FFFFFF05"/>
      <color rgb="FFFFFF15"/>
      <color rgb="FFFFFF3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254000</xdr:colOff>
      <xdr:row>49</xdr:row>
      <xdr:rowOff>244475</xdr:rowOff>
    </xdr:from>
    <xdr:to>
      <xdr:col>7</xdr:col>
      <xdr:colOff>949325</xdr:colOff>
      <xdr:row>49</xdr:row>
      <xdr:rowOff>244475</xdr:rowOff>
    </xdr:to>
    <xdr:sp macro="" textlink="">
      <xdr:nvSpPr>
        <xdr:cNvPr id="10" name="Line 49">
          <a:extLst>
            <a:ext uri="{FF2B5EF4-FFF2-40B4-BE49-F238E27FC236}">
              <a16:creationId xmlns:a16="http://schemas.microsoft.com/office/drawing/2014/main" id="{00000000-0008-0000-0000-00000A000000}"/>
            </a:ext>
          </a:extLst>
        </xdr:cNvPr>
        <xdr:cNvSpPr>
          <a:spLocks noChangeShapeType="1"/>
        </xdr:cNvSpPr>
      </xdr:nvSpPr>
      <xdr:spPr bwMode="auto">
        <a:xfrm>
          <a:off x="8026400" y="18151475"/>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304800</xdr:colOff>
      <xdr:row>48</xdr:row>
      <xdr:rowOff>228600</xdr:rowOff>
    </xdr:from>
    <xdr:to>
      <xdr:col>7</xdr:col>
      <xdr:colOff>1000125</xdr:colOff>
      <xdr:row>48</xdr:row>
      <xdr:rowOff>228600</xdr:rowOff>
    </xdr:to>
    <xdr:sp macro="" textlink="">
      <xdr:nvSpPr>
        <xdr:cNvPr id="12" name="Line 49">
          <a:extLst>
            <a:ext uri="{FF2B5EF4-FFF2-40B4-BE49-F238E27FC236}">
              <a16:creationId xmlns:a16="http://schemas.microsoft.com/office/drawing/2014/main" id="{00000000-0008-0000-0000-00000C000000}"/>
            </a:ext>
          </a:extLst>
        </xdr:cNvPr>
        <xdr:cNvSpPr>
          <a:spLocks noChangeShapeType="1"/>
        </xdr:cNvSpPr>
      </xdr:nvSpPr>
      <xdr:spPr bwMode="auto">
        <a:xfrm>
          <a:off x="7975600" y="167894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266700</xdr:colOff>
      <xdr:row>6</xdr:row>
      <xdr:rowOff>228600</xdr:rowOff>
    </xdr:from>
    <xdr:to>
      <xdr:col>7</xdr:col>
      <xdr:colOff>962025</xdr:colOff>
      <xdr:row>6</xdr:row>
      <xdr:rowOff>228600</xdr:rowOff>
    </xdr:to>
    <xdr:sp macro="" textlink="">
      <xdr:nvSpPr>
        <xdr:cNvPr id="13" name="Line 49">
          <a:extLst>
            <a:ext uri="{FF2B5EF4-FFF2-40B4-BE49-F238E27FC236}">
              <a16:creationId xmlns:a16="http://schemas.microsoft.com/office/drawing/2014/main" id="{00000000-0008-0000-0000-00000D000000}"/>
            </a:ext>
          </a:extLst>
        </xdr:cNvPr>
        <xdr:cNvSpPr>
          <a:spLocks noChangeShapeType="1"/>
        </xdr:cNvSpPr>
      </xdr:nvSpPr>
      <xdr:spPr bwMode="auto">
        <a:xfrm>
          <a:off x="7937500" y="159004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190500</xdr:colOff>
      <xdr:row>47</xdr:row>
      <xdr:rowOff>228600</xdr:rowOff>
    </xdr:from>
    <xdr:to>
      <xdr:col>7</xdr:col>
      <xdr:colOff>885825</xdr:colOff>
      <xdr:row>47</xdr:row>
      <xdr:rowOff>228600</xdr:rowOff>
    </xdr:to>
    <xdr:sp macro="" textlink="">
      <xdr:nvSpPr>
        <xdr:cNvPr id="15" name="Line 49">
          <a:extLst>
            <a:ext uri="{FF2B5EF4-FFF2-40B4-BE49-F238E27FC236}">
              <a16:creationId xmlns:a16="http://schemas.microsoft.com/office/drawing/2014/main" id="{00000000-0008-0000-0000-00000F000000}"/>
            </a:ext>
          </a:extLst>
        </xdr:cNvPr>
        <xdr:cNvSpPr>
          <a:spLocks noChangeShapeType="1"/>
        </xdr:cNvSpPr>
      </xdr:nvSpPr>
      <xdr:spPr bwMode="auto">
        <a:xfrm>
          <a:off x="7861300" y="163449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215900</xdr:colOff>
      <xdr:row>50</xdr:row>
      <xdr:rowOff>254000</xdr:rowOff>
    </xdr:from>
    <xdr:to>
      <xdr:col>7</xdr:col>
      <xdr:colOff>911225</xdr:colOff>
      <xdr:row>50</xdr:row>
      <xdr:rowOff>254000</xdr:rowOff>
    </xdr:to>
    <xdr:sp macro="" textlink="">
      <xdr:nvSpPr>
        <xdr:cNvPr id="16" name="Line 49">
          <a:extLst>
            <a:ext uri="{FF2B5EF4-FFF2-40B4-BE49-F238E27FC236}">
              <a16:creationId xmlns:a16="http://schemas.microsoft.com/office/drawing/2014/main" id="{00000000-0008-0000-0000-000010000000}"/>
            </a:ext>
          </a:extLst>
        </xdr:cNvPr>
        <xdr:cNvSpPr>
          <a:spLocks noChangeShapeType="1"/>
        </xdr:cNvSpPr>
      </xdr:nvSpPr>
      <xdr:spPr bwMode="auto">
        <a:xfrm>
          <a:off x="7886700" y="181483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215900</xdr:colOff>
      <xdr:row>36</xdr:row>
      <xdr:rowOff>215900</xdr:rowOff>
    </xdr:from>
    <xdr:to>
      <xdr:col>7</xdr:col>
      <xdr:colOff>911225</xdr:colOff>
      <xdr:row>36</xdr:row>
      <xdr:rowOff>215900</xdr:rowOff>
    </xdr:to>
    <xdr:sp macro="" textlink="">
      <xdr:nvSpPr>
        <xdr:cNvPr id="17" name="Line 49">
          <a:extLst>
            <a:ext uri="{FF2B5EF4-FFF2-40B4-BE49-F238E27FC236}">
              <a16:creationId xmlns:a16="http://schemas.microsoft.com/office/drawing/2014/main" id="{00000000-0008-0000-0000-000011000000}"/>
            </a:ext>
          </a:extLst>
        </xdr:cNvPr>
        <xdr:cNvSpPr>
          <a:spLocks noChangeShapeType="1"/>
        </xdr:cNvSpPr>
      </xdr:nvSpPr>
      <xdr:spPr bwMode="auto">
        <a:xfrm>
          <a:off x="7988300" y="118999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228600</xdr:colOff>
      <xdr:row>4</xdr:row>
      <xdr:rowOff>215900</xdr:rowOff>
    </xdr:from>
    <xdr:to>
      <xdr:col>7</xdr:col>
      <xdr:colOff>923925</xdr:colOff>
      <xdr:row>4</xdr:row>
      <xdr:rowOff>215900</xdr:rowOff>
    </xdr:to>
    <xdr:sp macro="" textlink="">
      <xdr:nvSpPr>
        <xdr:cNvPr id="18" name="Line 49">
          <a:extLst>
            <a:ext uri="{FF2B5EF4-FFF2-40B4-BE49-F238E27FC236}">
              <a16:creationId xmlns:a16="http://schemas.microsoft.com/office/drawing/2014/main" id="{00000000-0008-0000-0000-000012000000}"/>
            </a:ext>
          </a:extLst>
        </xdr:cNvPr>
        <xdr:cNvSpPr>
          <a:spLocks noChangeShapeType="1"/>
        </xdr:cNvSpPr>
      </xdr:nvSpPr>
      <xdr:spPr bwMode="auto">
        <a:xfrm>
          <a:off x="7620000" y="114427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228600</xdr:colOff>
      <xdr:row>53</xdr:row>
      <xdr:rowOff>254000</xdr:rowOff>
    </xdr:from>
    <xdr:to>
      <xdr:col>7</xdr:col>
      <xdr:colOff>923925</xdr:colOff>
      <xdr:row>53</xdr:row>
      <xdr:rowOff>254000</xdr:rowOff>
    </xdr:to>
    <xdr:sp macro="" textlink="">
      <xdr:nvSpPr>
        <xdr:cNvPr id="19" name="Line 49">
          <a:extLst>
            <a:ext uri="{FF2B5EF4-FFF2-40B4-BE49-F238E27FC236}">
              <a16:creationId xmlns:a16="http://schemas.microsoft.com/office/drawing/2014/main" id="{00000000-0008-0000-0000-000013000000}"/>
            </a:ext>
          </a:extLst>
        </xdr:cNvPr>
        <xdr:cNvSpPr>
          <a:spLocks noChangeShapeType="1"/>
        </xdr:cNvSpPr>
      </xdr:nvSpPr>
      <xdr:spPr bwMode="auto">
        <a:xfrm>
          <a:off x="7899400" y="190373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266700</xdr:colOff>
      <xdr:row>54</xdr:row>
      <xdr:rowOff>228600</xdr:rowOff>
    </xdr:from>
    <xdr:to>
      <xdr:col>7</xdr:col>
      <xdr:colOff>962025</xdr:colOff>
      <xdr:row>54</xdr:row>
      <xdr:rowOff>228600</xdr:rowOff>
    </xdr:to>
    <xdr:sp macro="" textlink="">
      <xdr:nvSpPr>
        <xdr:cNvPr id="20" name="Line 49">
          <a:extLst>
            <a:ext uri="{FF2B5EF4-FFF2-40B4-BE49-F238E27FC236}">
              <a16:creationId xmlns:a16="http://schemas.microsoft.com/office/drawing/2014/main" id="{00000000-0008-0000-0000-000014000000}"/>
            </a:ext>
          </a:extLst>
        </xdr:cNvPr>
        <xdr:cNvSpPr>
          <a:spLocks noChangeShapeType="1"/>
        </xdr:cNvSpPr>
      </xdr:nvSpPr>
      <xdr:spPr bwMode="auto">
        <a:xfrm>
          <a:off x="7937500" y="199009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241300</xdr:colOff>
      <xdr:row>51</xdr:row>
      <xdr:rowOff>254000</xdr:rowOff>
    </xdr:from>
    <xdr:to>
      <xdr:col>7</xdr:col>
      <xdr:colOff>936625</xdr:colOff>
      <xdr:row>51</xdr:row>
      <xdr:rowOff>254000</xdr:rowOff>
    </xdr:to>
    <xdr:sp macro="" textlink="">
      <xdr:nvSpPr>
        <xdr:cNvPr id="21" name="Line 49">
          <a:extLst>
            <a:ext uri="{FF2B5EF4-FFF2-40B4-BE49-F238E27FC236}">
              <a16:creationId xmlns:a16="http://schemas.microsoft.com/office/drawing/2014/main" id="{00000000-0008-0000-0000-000015000000}"/>
            </a:ext>
          </a:extLst>
        </xdr:cNvPr>
        <xdr:cNvSpPr>
          <a:spLocks noChangeShapeType="1"/>
        </xdr:cNvSpPr>
      </xdr:nvSpPr>
      <xdr:spPr bwMode="auto">
        <a:xfrm>
          <a:off x="7912100" y="185928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228600</xdr:colOff>
      <xdr:row>28</xdr:row>
      <xdr:rowOff>215900</xdr:rowOff>
    </xdr:from>
    <xdr:to>
      <xdr:col>7</xdr:col>
      <xdr:colOff>923925</xdr:colOff>
      <xdr:row>28</xdr:row>
      <xdr:rowOff>215900</xdr:rowOff>
    </xdr:to>
    <xdr:sp macro="" textlink="">
      <xdr:nvSpPr>
        <xdr:cNvPr id="24" name="Line 49">
          <a:extLst>
            <a:ext uri="{FF2B5EF4-FFF2-40B4-BE49-F238E27FC236}">
              <a16:creationId xmlns:a16="http://schemas.microsoft.com/office/drawing/2014/main" id="{00000000-0008-0000-0000-000018000000}"/>
            </a:ext>
          </a:extLst>
        </xdr:cNvPr>
        <xdr:cNvSpPr>
          <a:spLocks noChangeShapeType="1"/>
        </xdr:cNvSpPr>
      </xdr:nvSpPr>
      <xdr:spPr bwMode="auto">
        <a:xfrm>
          <a:off x="7620000" y="87757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279400</xdr:colOff>
      <xdr:row>21</xdr:row>
      <xdr:rowOff>215900</xdr:rowOff>
    </xdr:from>
    <xdr:to>
      <xdr:col>7</xdr:col>
      <xdr:colOff>974725</xdr:colOff>
      <xdr:row>21</xdr:row>
      <xdr:rowOff>215900</xdr:rowOff>
    </xdr:to>
    <xdr:sp macro="" textlink="">
      <xdr:nvSpPr>
        <xdr:cNvPr id="25" name="Line 49">
          <a:extLst>
            <a:ext uri="{FF2B5EF4-FFF2-40B4-BE49-F238E27FC236}">
              <a16:creationId xmlns:a16="http://schemas.microsoft.com/office/drawing/2014/main" id="{00000000-0008-0000-0000-000019000000}"/>
            </a:ext>
          </a:extLst>
        </xdr:cNvPr>
        <xdr:cNvSpPr>
          <a:spLocks noChangeShapeType="1"/>
        </xdr:cNvSpPr>
      </xdr:nvSpPr>
      <xdr:spPr bwMode="auto">
        <a:xfrm>
          <a:off x="7670800" y="83312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241300</xdr:colOff>
      <xdr:row>15</xdr:row>
      <xdr:rowOff>228600</xdr:rowOff>
    </xdr:from>
    <xdr:to>
      <xdr:col>7</xdr:col>
      <xdr:colOff>936625</xdr:colOff>
      <xdr:row>15</xdr:row>
      <xdr:rowOff>228600</xdr:rowOff>
    </xdr:to>
    <xdr:sp macro="" textlink="">
      <xdr:nvSpPr>
        <xdr:cNvPr id="26" name="Line 49">
          <a:extLst>
            <a:ext uri="{FF2B5EF4-FFF2-40B4-BE49-F238E27FC236}">
              <a16:creationId xmlns:a16="http://schemas.microsoft.com/office/drawing/2014/main" id="{00000000-0008-0000-0000-00001A000000}"/>
            </a:ext>
          </a:extLst>
        </xdr:cNvPr>
        <xdr:cNvSpPr>
          <a:spLocks noChangeShapeType="1"/>
        </xdr:cNvSpPr>
      </xdr:nvSpPr>
      <xdr:spPr bwMode="auto">
        <a:xfrm>
          <a:off x="7632700" y="78994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215900</xdr:colOff>
      <xdr:row>12</xdr:row>
      <xdr:rowOff>228600</xdr:rowOff>
    </xdr:from>
    <xdr:to>
      <xdr:col>7</xdr:col>
      <xdr:colOff>911225</xdr:colOff>
      <xdr:row>12</xdr:row>
      <xdr:rowOff>228600</xdr:rowOff>
    </xdr:to>
    <xdr:sp macro="" textlink="">
      <xdr:nvSpPr>
        <xdr:cNvPr id="27" name="Line 49">
          <a:extLst>
            <a:ext uri="{FF2B5EF4-FFF2-40B4-BE49-F238E27FC236}">
              <a16:creationId xmlns:a16="http://schemas.microsoft.com/office/drawing/2014/main" id="{00000000-0008-0000-0000-00001B000000}"/>
            </a:ext>
          </a:extLst>
        </xdr:cNvPr>
        <xdr:cNvSpPr>
          <a:spLocks noChangeShapeType="1"/>
        </xdr:cNvSpPr>
      </xdr:nvSpPr>
      <xdr:spPr bwMode="auto">
        <a:xfrm>
          <a:off x="7607300" y="74549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241300</xdr:colOff>
      <xdr:row>13</xdr:row>
      <xdr:rowOff>215900</xdr:rowOff>
    </xdr:from>
    <xdr:to>
      <xdr:col>7</xdr:col>
      <xdr:colOff>936625</xdr:colOff>
      <xdr:row>13</xdr:row>
      <xdr:rowOff>215900</xdr:rowOff>
    </xdr:to>
    <xdr:sp macro="" textlink="">
      <xdr:nvSpPr>
        <xdr:cNvPr id="28" name="Line 49">
          <a:extLst>
            <a:ext uri="{FF2B5EF4-FFF2-40B4-BE49-F238E27FC236}">
              <a16:creationId xmlns:a16="http://schemas.microsoft.com/office/drawing/2014/main" id="{00000000-0008-0000-0000-00001C000000}"/>
            </a:ext>
          </a:extLst>
        </xdr:cNvPr>
        <xdr:cNvSpPr>
          <a:spLocks noChangeShapeType="1"/>
        </xdr:cNvSpPr>
      </xdr:nvSpPr>
      <xdr:spPr bwMode="auto">
        <a:xfrm>
          <a:off x="7632700" y="69977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203200</xdr:colOff>
      <xdr:row>10</xdr:row>
      <xdr:rowOff>228600</xdr:rowOff>
    </xdr:from>
    <xdr:to>
      <xdr:col>7</xdr:col>
      <xdr:colOff>898525</xdr:colOff>
      <xdr:row>10</xdr:row>
      <xdr:rowOff>228600</xdr:rowOff>
    </xdr:to>
    <xdr:sp macro="" textlink="">
      <xdr:nvSpPr>
        <xdr:cNvPr id="29" name="Line 49">
          <a:extLst>
            <a:ext uri="{FF2B5EF4-FFF2-40B4-BE49-F238E27FC236}">
              <a16:creationId xmlns:a16="http://schemas.microsoft.com/office/drawing/2014/main" id="{00000000-0008-0000-0000-00001D000000}"/>
            </a:ext>
          </a:extLst>
        </xdr:cNvPr>
        <xdr:cNvSpPr>
          <a:spLocks noChangeShapeType="1"/>
        </xdr:cNvSpPr>
      </xdr:nvSpPr>
      <xdr:spPr bwMode="auto">
        <a:xfrm>
          <a:off x="7594600" y="65659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228600</xdr:colOff>
      <xdr:row>8</xdr:row>
      <xdr:rowOff>215900</xdr:rowOff>
    </xdr:from>
    <xdr:to>
      <xdr:col>7</xdr:col>
      <xdr:colOff>923925</xdr:colOff>
      <xdr:row>8</xdr:row>
      <xdr:rowOff>215900</xdr:rowOff>
    </xdr:to>
    <xdr:sp macro="" textlink="">
      <xdr:nvSpPr>
        <xdr:cNvPr id="30" name="Line 49">
          <a:extLst>
            <a:ext uri="{FF2B5EF4-FFF2-40B4-BE49-F238E27FC236}">
              <a16:creationId xmlns:a16="http://schemas.microsoft.com/office/drawing/2014/main" id="{00000000-0008-0000-0000-00001E000000}"/>
            </a:ext>
          </a:extLst>
        </xdr:cNvPr>
        <xdr:cNvSpPr>
          <a:spLocks noChangeShapeType="1"/>
        </xdr:cNvSpPr>
      </xdr:nvSpPr>
      <xdr:spPr bwMode="auto">
        <a:xfrm>
          <a:off x="7620000" y="61087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203200</xdr:colOff>
      <xdr:row>24</xdr:row>
      <xdr:rowOff>228600</xdr:rowOff>
    </xdr:from>
    <xdr:to>
      <xdr:col>7</xdr:col>
      <xdr:colOff>898525</xdr:colOff>
      <xdr:row>24</xdr:row>
      <xdr:rowOff>228600</xdr:rowOff>
    </xdr:to>
    <xdr:sp macro="" textlink="">
      <xdr:nvSpPr>
        <xdr:cNvPr id="34" name="Line 49">
          <a:extLst>
            <a:ext uri="{FF2B5EF4-FFF2-40B4-BE49-F238E27FC236}">
              <a16:creationId xmlns:a16="http://schemas.microsoft.com/office/drawing/2014/main" id="{00000000-0008-0000-0000-000022000000}"/>
            </a:ext>
          </a:extLst>
        </xdr:cNvPr>
        <xdr:cNvSpPr>
          <a:spLocks noChangeShapeType="1"/>
        </xdr:cNvSpPr>
      </xdr:nvSpPr>
      <xdr:spPr bwMode="auto">
        <a:xfrm>
          <a:off x="7594600" y="43434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254000</xdr:colOff>
      <xdr:row>39</xdr:row>
      <xdr:rowOff>215900</xdr:rowOff>
    </xdr:from>
    <xdr:to>
      <xdr:col>7</xdr:col>
      <xdr:colOff>949325</xdr:colOff>
      <xdr:row>39</xdr:row>
      <xdr:rowOff>215900</xdr:rowOff>
    </xdr:to>
    <xdr:sp macro="" textlink="">
      <xdr:nvSpPr>
        <xdr:cNvPr id="35" name="Line 49">
          <a:extLst>
            <a:ext uri="{FF2B5EF4-FFF2-40B4-BE49-F238E27FC236}">
              <a16:creationId xmlns:a16="http://schemas.microsoft.com/office/drawing/2014/main" id="{00000000-0008-0000-0000-000023000000}"/>
            </a:ext>
          </a:extLst>
        </xdr:cNvPr>
        <xdr:cNvSpPr>
          <a:spLocks noChangeShapeType="1"/>
        </xdr:cNvSpPr>
      </xdr:nvSpPr>
      <xdr:spPr bwMode="auto">
        <a:xfrm>
          <a:off x="7645400" y="38862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203200</xdr:colOff>
      <xdr:row>44</xdr:row>
      <xdr:rowOff>215900</xdr:rowOff>
    </xdr:from>
    <xdr:to>
      <xdr:col>7</xdr:col>
      <xdr:colOff>898525</xdr:colOff>
      <xdr:row>44</xdr:row>
      <xdr:rowOff>215900</xdr:rowOff>
    </xdr:to>
    <xdr:sp macro="" textlink="">
      <xdr:nvSpPr>
        <xdr:cNvPr id="36" name="Line 49">
          <a:extLst>
            <a:ext uri="{FF2B5EF4-FFF2-40B4-BE49-F238E27FC236}">
              <a16:creationId xmlns:a16="http://schemas.microsoft.com/office/drawing/2014/main" id="{00000000-0008-0000-0000-000024000000}"/>
            </a:ext>
          </a:extLst>
        </xdr:cNvPr>
        <xdr:cNvSpPr>
          <a:spLocks noChangeShapeType="1"/>
        </xdr:cNvSpPr>
      </xdr:nvSpPr>
      <xdr:spPr bwMode="auto">
        <a:xfrm>
          <a:off x="7594600" y="34417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228600</xdr:colOff>
      <xdr:row>32</xdr:row>
      <xdr:rowOff>228600</xdr:rowOff>
    </xdr:from>
    <xdr:to>
      <xdr:col>7</xdr:col>
      <xdr:colOff>923925</xdr:colOff>
      <xdr:row>32</xdr:row>
      <xdr:rowOff>228600</xdr:rowOff>
    </xdr:to>
    <xdr:sp macro="" textlink="">
      <xdr:nvSpPr>
        <xdr:cNvPr id="37" name="Line 49">
          <a:extLst>
            <a:ext uri="{FF2B5EF4-FFF2-40B4-BE49-F238E27FC236}">
              <a16:creationId xmlns:a16="http://schemas.microsoft.com/office/drawing/2014/main" id="{00000000-0008-0000-0000-000025000000}"/>
            </a:ext>
          </a:extLst>
        </xdr:cNvPr>
        <xdr:cNvSpPr>
          <a:spLocks noChangeShapeType="1"/>
        </xdr:cNvSpPr>
      </xdr:nvSpPr>
      <xdr:spPr bwMode="auto">
        <a:xfrm>
          <a:off x="7620000" y="30099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215900</xdr:colOff>
      <xdr:row>34</xdr:row>
      <xdr:rowOff>228600</xdr:rowOff>
    </xdr:from>
    <xdr:to>
      <xdr:col>7</xdr:col>
      <xdr:colOff>911225</xdr:colOff>
      <xdr:row>34</xdr:row>
      <xdr:rowOff>228600</xdr:rowOff>
    </xdr:to>
    <xdr:sp macro="" textlink="">
      <xdr:nvSpPr>
        <xdr:cNvPr id="38" name="Line 49">
          <a:extLst>
            <a:ext uri="{FF2B5EF4-FFF2-40B4-BE49-F238E27FC236}">
              <a16:creationId xmlns:a16="http://schemas.microsoft.com/office/drawing/2014/main" id="{00000000-0008-0000-0000-000026000000}"/>
            </a:ext>
          </a:extLst>
        </xdr:cNvPr>
        <xdr:cNvSpPr>
          <a:spLocks noChangeShapeType="1"/>
        </xdr:cNvSpPr>
      </xdr:nvSpPr>
      <xdr:spPr bwMode="auto">
        <a:xfrm>
          <a:off x="7607300" y="25654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254000</xdr:colOff>
      <xdr:row>42</xdr:row>
      <xdr:rowOff>215900</xdr:rowOff>
    </xdr:from>
    <xdr:to>
      <xdr:col>7</xdr:col>
      <xdr:colOff>949325</xdr:colOff>
      <xdr:row>42</xdr:row>
      <xdr:rowOff>215900</xdr:rowOff>
    </xdr:to>
    <xdr:sp macro="" textlink="">
      <xdr:nvSpPr>
        <xdr:cNvPr id="39" name="Line 49">
          <a:extLst>
            <a:ext uri="{FF2B5EF4-FFF2-40B4-BE49-F238E27FC236}">
              <a16:creationId xmlns:a16="http://schemas.microsoft.com/office/drawing/2014/main" id="{00000000-0008-0000-0000-000027000000}"/>
            </a:ext>
          </a:extLst>
        </xdr:cNvPr>
        <xdr:cNvSpPr>
          <a:spLocks noChangeShapeType="1"/>
        </xdr:cNvSpPr>
      </xdr:nvSpPr>
      <xdr:spPr bwMode="auto">
        <a:xfrm>
          <a:off x="7645400" y="21082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215900</xdr:colOff>
      <xdr:row>52</xdr:row>
      <xdr:rowOff>254000</xdr:rowOff>
    </xdr:from>
    <xdr:to>
      <xdr:col>7</xdr:col>
      <xdr:colOff>911225</xdr:colOff>
      <xdr:row>52</xdr:row>
      <xdr:rowOff>254000</xdr:rowOff>
    </xdr:to>
    <xdr:sp macro="" textlink="">
      <xdr:nvSpPr>
        <xdr:cNvPr id="42" name="Line 49">
          <a:extLst>
            <a:ext uri="{FF2B5EF4-FFF2-40B4-BE49-F238E27FC236}">
              <a16:creationId xmlns:a16="http://schemas.microsoft.com/office/drawing/2014/main" id="{00000000-0008-0000-0000-00002A000000}"/>
            </a:ext>
          </a:extLst>
        </xdr:cNvPr>
        <xdr:cNvSpPr>
          <a:spLocks noChangeShapeType="1"/>
        </xdr:cNvSpPr>
      </xdr:nvSpPr>
      <xdr:spPr bwMode="auto">
        <a:xfrm>
          <a:off x="7886700" y="177038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139700</xdr:colOff>
      <xdr:row>31</xdr:row>
      <xdr:rowOff>228600</xdr:rowOff>
    </xdr:from>
    <xdr:to>
      <xdr:col>7</xdr:col>
      <xdr:colOff>835025</xdr:colOff>
      <xdr:row>31</xdr:row>
      <xdr:rowOff>228600</xdr:rowOff>
    </xdr:to>
    <xdr:sp macro="" textlink="">
      <xdr:nvSpPr>
        <xdr:cNvPr id="49" name="Line 49">
          <a:extLst>
            <a:ext uri="{FF2B5EF4-FFF2-40B4-BE49-F238E27FC236}">
              <a16:creationId xmlns:a16="http://schemas.microsoft.com/office/drawing/2014/main" id="{00000000-0008-0000-0000-000031000000}"/>
            </a:ext>
          </a:extLst>
        </xdr:cNvPr>
        <xdr:cNvSpPr>
          <a:spLocks noChangeShapeType="1"/>
        </xdr:cNvSpPr>
      </xdr:nvSpPr>
      <xdr:spPr bwMode="auto">
        <a:xfrm>
          <a:off x="7912100" y="110109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177800</xdr:colOff>
      <xdr:row>38</xdr:row>
      <xdr:rowOff>215900</xdr:rowOff>
    </xdr:from>
    <xdr:to>
      <xdr:col>7</xdr:col>
      <xdr:colOff>873125</xdr:colOff>
      <xdr:row>38</xdr:row>
      <xdr:rowOff>215900</xdr:rowOff>
    </xdr:to>
    <xdr:sp macro="" textlink="">
      <xdr:nvSpPr>
        <xdr:cNvPr id="50" name="Line 49">
          <a:extLst>
            <a:ext uri="{FF2B5EF4-FFF2-40B4-BE49-F238E27FC236}">
              <a16:creationId xmlns:a16="http://schemas.microsoft.com/office/drawing/2014/main" id="{00000000-0008-0000-0000-000032000000}"/>
            </a:ext>
          </a:extLst>
        </xdr:cNvPr>
        <xdr:cNvSpPr>
          <a:spLocks noChangeShapeType="1"/>
        </xdr:cNvSpPr>
      </xdr:nvSpPr>
      <xdr:spPr bwMode="auto">
        <a:xfrm>
          <a:off x="7950200" y="96647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279400</xdr:colOff>
      <xdr:row>43</xdr:row>
      <xdr:rowOff>215900</xdr:rowOff>
    </xdr:from>
    <xdr:to>
      <xdr:col>7</xdr:col>
      <xdr:colOff>974725</xdr:colOff>
      <xdr:row>43</xdr:row>
      <xdr:rowOff>215900</xdr:rowOff>
    </xdr:to>
    <xdr:sp macro="" textlink="">
      <xdr:nvSpPr>
        <xdr:cNvPr id="52" name="Line 49">
          <a:extLst>
            <a:ext uri="{FF2B5EF4-FFF2-40B4-BE49-F238E27FC236}">
              <a16:creationId xmlns:a16="http://schemas.microsoft.com/office/drawing/2014/main" id="{00000000-0008-0000-0000-000034000000}"/>
            </a:ext>
          </a:extLst>
        </xdr:cNvPr>
        <xdr:cNvSpPr>
          <a:spLocks noChangeShapeType="1"/>
        </xdr:cNvSpPr>
      </xdr:nvSpPr>
      <xdr:spPr bwMode="auto">
        <a:xfrm>
          <a:off x="8051800" y="132334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241300</xdr:colOff>
      <xdr:row>11</xdr:row>
      <xdr:rowOff>215900</xdr:rowOff>
    </xdr:from>
    <xdr:to>
      <xdr:col>7</xdr:col>
      <xdr:colOff>936625</xdr:colOff>
      <xdr:row>11</xdr:row>
      <xdr:rowOff>215900</xdr:rowOff>
    </xdr:to>
    <xdr:sp macro="" textlink="">
      <xdr:nvSpPr>
        <xdr:cNvPr id="54" name="Line 49">
          <a:extLst>
            <a:ext uri="{FF2B5EF4-FFF2-40B4-BE49-F238E27FC236}">
              <a16:creationId xmlns:a16="http://schemas.microsoft.com/office/drawing/2014/main" id="{00000000-0008-0000-0000-000036000000}"/>
            </a:ext>
          </a:extLst>
        </xdr:cNvPr>
        <xdr:cNvSpPr>
          <a:spLocks noChangeShapeType="1"/>
        </xdr:cNvSpPr>
      </xdr:nvSpPr>
      <xdr:spPr bwMode="auto">
        <a:xfrm>
          <a:off x="8013700" y="141224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228600</xdr:colOff>
      <xdr:row>45</xdr:row>
      <xdr:rowOff>228600</xdr:rowOff>
    </xdr:from>
    <xdr:to>
      <xdr:col>7</xdr:col>
      <xdr:colOff>923925</xdr:colOff>
      <xdr:row>45</xdr:row>
      <xdr:rowOff>228600</xdr:rowOff>
    </xdr:to>
    <xdr:sp macro="" textlink="">
      <xdr:nvSpPr>
        <xdr:cNvPr id="48" name="Line 49">
          <a:extLst>
            <a:ext uri="{FF2B5EF4-FFF2-40B4-BE49-F238E27FC236}">
              <a16:creationId xmlns:a16="http://schemas.microsoft.com/office/drawing/2014/main" id="{00000000-0008-0000-0000-000030000000}"/>
            </a:ext>
          </a:extLst>
        </xdr:cNvPr>
        <xdr:cNvSpPr>
          <a:spLocks noChangeShapeType="1"/>
        </xdr:cNvSpPr>
      </xdr:nvSpPr>
      <xdr:spPr bwMode="auto">
        <a:xfrm>
          <a:off x="8001000" y="114554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203200</xdr:colOff>
      <xdr:row>40</xdr:row>
      <xdr:rowOff>215900</xdr:rowOff>
    </xdr:from>
    <xdr:to>
      <xdr:col>7</xdr:col>
      <xdr:colOff>898525</xdr:colOff>
      <xdr:row>40</xdr:row>
      <xdr:rowOff>215900</xdr:rowOff>
    </xdr:to>
    <xdr:sp macro="" textlink="">
      <xdr:nvSpPr>
        <xdr:cNvPr id="55" name="Line 49">
          <a:extLst>
            <a:ext uri="{FF2B5EF4-FFF2-40B4-BE49-F238E27FC236}">
              <a16:creationId xmlns:a16="http://schemas.microsoft.com/office/drawing/2014/main" id="{00000000-0008-0000-0000-000037000000}"/>
            </a:ext>
          </a:extLst>
        </xdr:cNvPr>
        <xdr:cNvSpPr>
          <a:spLocks noChangeShapeType="1"/>
        </xdr:cNvSpPr>
      </xdr:nvSpPr>
      <xdr:spPr bwMode="auto">
        <a:xfrm>
          <a:off x="7975600" y="105537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190500</xdr:colOff>
      <xdr:row>5</xdr:row>
      <xdr:rowOff>215900</xdr:rowOff>
    </xdr:from>
    <xdr:to>
      <xdr:col>7</xdr:col>
      <xdr:colOff>885825</xdr:colOff>
      <xdr:row>5</xdr:row>
      <xdr:rowOff>215900</xdr:rowOff>
    </xdr:to>
    <xdr:sp macro="" textlink="">
      <xdr:nvSpPr>
        <xdr:cNvPr id="43" name="Line 49">
          <a:extLst>
            <a:ext uri="{FF2B5EF4-FFF2-40B4-BE49-F238E27FC236}">
              <a16:creationId xmlns:a16="http://schemas.microsoft.com/office/drawing/2014/main" id="{00000000-0008-0000-0000-00002B000000}"/>
            </a:ext>
          </a:extLst>
        </xdr:cNvPr>
        <xdr:cNvSpPr>
          <a:spLocks noChangeShapeType="1"/>
        </xdr:cNvSpPr>
      </xdr:nvSpPr>
      <xdr:spPr bwMode="auto">
        <a:xfrm>
          <a:off x="8382000" y="61087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215900</xdr:colOff>
      <xdr:row>42</xdr:row>
      <xdr:rowOff>228600</xdr:rowOff>
    </xdr:from>
    <xdr:to>
      <xdr:col>7</xdr:col>
      <xdr:colOff>911225</xdr:colOff>
      <xdr:row>42</xdr:row>
      <xdr:rowOff>228600</xdr:rowOff>
    </xdr:to>
    <xdr:sp macro="" textlink="">
      <xdr:nvSpPr>
        <xdr:cNvPr id="45" name="Line 49">
          <a:extLst>
            <a:ext uri="{FF2B5EF4-FFF2-40B4-BE49-F238E27FC236}">
              <a16:creationId xmlns:a16="http://schemas.microsoft.com/office/drawing/2014/main" id="{00000000-0008-0000-0000-00002D000000}"/>
            </a:ext>
          </a:extLst>
        </xdr:cNvPr>
        <xdr:cNvSpPr>
          <a:spLocks noChangeShapeType="1"/>
        </xdr:cNvSpPr>
      </xdr:nvSpPr>
      <xdr:spPr bwMode="auto">
        <a:xfrm>
          <a:off x="8801100" y="25273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254000</xdr:colOff>
      <xdr:row>46</xdr:row>
      <xdr:rowOff>215900</xdr:rowOff>
    </xdr:from>
    <xdr:to>
      <xdr:col>7</xdr:col>
      <xdr:colOff>949325</xdr:colOff>
      <xdr:row>46</xdr:row>
      <xdr:rowOff>215900</xdr:rowOff>
    </xdr:to>
    <xdr:sp macro="" textlink="">
      <xdr:nvSpPr>
        <xdr:cNvPr id="58" name="Line 49">
          <a:extLst>
            <a:ext uri="{FF2B5EF4-FFF2-40B4-BE49-F238E27FC236}">
              <a16:creationId xmlns:a16="http://schemas.microsoft.com/office/drawing/2014/main" id="{00000000-0008-0000-0000-00003A000000}"/>
            </a:ext>
          </a:extLst>
        </xdr:cNvPr>
        <xdr:cNvSpPr>
          <a:spLocks noChangeShapeType="1"/>
        </xdr:cNvSpPr>
      </xdr:nvSpPr>
      <xdr:spPr bwMode="auto">
        <a:xfrm>
          <a:off x="8839200" y="20701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215900</xdr:colOff>
      <xdr:row>46</xdr:row>
      <xdr:rowOff>228600</xdr:rowOff>
    </xdr:from>
    <xdr:to>
      <xdr:col>7</xdr:col>
      <xdr:colOff>911225</xdr:colOff>
      <xdr:row>46</xdr:row>
      <xdr:rowOff>228600</xdr:rowOff>
    </xdr:to>
    <xdr:sp macro="" textlink="">
      <xdr:nvSpPr>
        <xdr:cNvPr id="59" name="Line 49">
          <a:extLst>
            <a:ext uri="{FF2B5EF4-FFF2-40B4-BE49-F238E27FC236}">
              <a16:creationId xmlns:a16="http://schemas.microsoft.com/office/drawing/2014/main" id="{00000000-0008-0000-0000-00003B000000}"/>
            </a:ext>
          </a:extLst>
        </xdr:cNvPr>
        <xdr:cNvSpPr>
          <a:spLocks noChangeShapeType="1"/>
        </xdr:cNvSpPr>
      </xdr:nvSpPr>
      <xdr:spPr bwMode="auto">
        <a:xfrm>
          <a:off x="8801100" y="20828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254000</xdr:colOff>
      <xdr:row>33</xdr:row>
      <xdr:rowOff>215900</xdr:rowOff>
    </xdr:from>
    <xdr:to>
      <xdr:col>7</xdr:col>
      <xdr:colOff>949325</xdr:colOff>
      <xdr:row>33</xdr:row>
      <xdr:rowOff>215900</xdr:rowOff>
    </xdr:to>
    <xdr:sp macro="" textlink="">
      <xdr:nvSpPr>
        <xdr:cNvPr id="60" name="Line 49">
          <a:extLst>
            <a:ext uri="{FF2B5EF4-FFF2-40B4-BE49-F238E27FC236}">
              <a16:creationId xmlns:a16="http://schemas.microsoft.com/office/drawing/2014/main" id="{00000000-0008-0000-0000-00003C000000}"/>
            </a:ext>
          </a:extLst>
        </xdr:cNvPr>
        <xdr:cNvSpPr>
          <a:spLocks noChangeShapeType="1"/>
        </xdr:cNvSpPr>
      </xdr:nvSpPr>
      <xdr:spPr bwMode="auto">
        <a:xfrm>
          <a:off x="8839200" y="40259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215900</xdr:colOff>
      <xdr:row>33</xdr:row>
      <xdr:rowOff>228600</xdr:rowOff>
    </xdr:from>
    <xdr:to>
      <xdr:col>7</xdr:col>
      <xdr:colOff>911225</xdr:colOff>
      <xdr:row>33</xdr:row>
      <xdr:rowOff>228600</xdr:rowOff>
    </xdr:to>
    <xdr:sp macro="" textlink="">
      <xdr:nvSpPr>
        <xdr:cNvPr id="61" name="Line 49">
          <a:extLst>
            <a:ext uri="{FF2B5EF4-FFF2-40B4-BE49-F238E27FC236}">
              <a16:creationId xmlns:a16="http://schemas.microsoft.com/office/drawing/2014/main" id="{00000000-0008-0000-0000-00003D000000}"/>
            </a:ext>
          </a:extLst>
        </xdr:cNvPr>
        <xdr:cNvSpPr>
          <a:spLocks noChangeShapeType="1"/>
        </xdr:cNvSpPr>
      </xdr:nvSpPr>
      <xdr:spPr bwMode="auto">
        <a:xfrm>
          <a:off x="8801100" y="40386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254000</xdr:colOff>
      <xdr:row>27</xdr:row>
      <xdr:rowOff>215900</xdr:rowOff>
    </xdr:from>
    <xdr:to>
      <xdr:col>7</xdr:col>
      <xdr:colOff>949325</xdr:colOff>
      <xdr:row>27</xdr:row>
      <xdr:rowOff>215900</xdr:rowOff>
    </xdr:to>
    <xdr:sp macro="" textlink="">
      <xdr:nvSpPr>
        <xdr:cNvPr id="62" name="Line 49">
          <a:extLst>
            <a:ext uri="{FF2B5EF4-FFF2-40B4-BE49-F238E27FC236}">
              <a16:creationId xmlns:a16="http://schemas.microsoft.com/office/drawing/2014/main" id="{00000000-0008-0000-0000-00003E000000}"/>
            </a:ext>
          </a:extLst>
        </xdr:cNvPr>
        <xdr:cNvSpPr>
          <a:spLocks noChangeShapeType="1"/>
        </xdr:cNvSpPr>
      </xdr:nvSpPr>
      <xdr:spPr bwMode="auto">
        <a:xfrm>
          <a:off x="8839200" y="40259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215900</xdr:colOff>
      <xdr:row>27</xdr:row>
      <xdr:rowOff>228600</xdr:rowOff>
    </xdr:from>
    <xdr:to>
      <xdr:col>7</xdr:col>
      <xdr:colOff>911225</xdr:colOff>
      <xdr:row>27</xdr:row>
      <xdr:rowOff>228600</xdr:rowOff>
    </xdr:to>
    <xdr:sp macro="" textlink="">
      <xdr:nvSpPr>
        <xdr:cNvPr id="63" name="Line 49">
          <a:extLst>
            <a:ext uri="{FF2B5EF4-FFF2-40B4-BE49-F238E27FC236}">
              <a16:creationId xmlns:a16="http://schemas.microsoft.com/office/drawing/2014/main" id="{00000000-0008-0000-0000-00003F000000}"/>
            </a:ext>
          </a:extLst>
        </xdr:cNvPr>
        <xdr:cNvSpPr>
          <a:spLocks noChangeShapeType="1"/>
        </xdr:cNvSpPr>
      </xdr:nvSpPr>
      <xdr:spPr bwMode="auto">
        <a:xfrm>
          <a:off x="8801100" y="40386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254000</xdr:colOff>
      <xdr:row>16</xdr:row>
      <xdr:rowOff>215900</xdr:rowOff>
    </xdr:from>
    <xdr:to>
      <xdr:col>7</xdr:col>
      <xdr:colOff>949325</xdr:colOff>
      <xdr:row>16</xdr:row>
      <xdr:rowOff>215900</xdr:rowOff>
    </xdr:to>
    <xdr:sp macro="" textlink="">
      <xdr:nvSpPr>
        <xdr:cNvPr id="64" name="Line 49">
          <a:extLst>
            <a:ext uri="{FF2B5EF4-FFF2-40B4-BE49-F238E27FC236}">
              <a16:creationId xmlns:a16="http://schemas.microsoft.com/office/drawing/2014/main" id="{00000000-0008-0000-0000-000040000000}"/>
            </a:ext>
          </a:extLst>
        </xdr:cNvPr>
        <xdr:cNvSpPr>
          <a:spLocks noChangeShapeType="1"/>
        </xdr:cNvSpPr>
      </xdr:nvSpPr>
      <xdr:spPr bwMode="auto">
        <a:xfrm>
          <a:off x="8839200" y="40259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254000</xdr:colOff>
      <xdr:row>14</xdr:row>
      <xdr:rowOff>228600</xdr:rowOff>
    </xdr:from>
    <xdr:to>
      <xdr:col>7</xdr:col>
      <xdr:colOff>949325</xdr:colOff>
      <xdr:row>14</xdr:row>
      <xdr:rowOff>228600</xdr:rowOff>
    </xdr:to>
    <xdr:sp macro="" textlink="">
      <xdr:nvSpPr>
        <xdr:cNvPr id="65" name="Line 49">
          <a:extLst>
            <a:ext uri="{FF2B5EF4-FFF2-40B4-BE49-F238E27FC236}">
              <a16:creationId xmlns:a16="http://schemas.microsoft.com/office/drawing/2014/main" id="{00000000-0008-0000-0000-000041000000}"/>
            </a:ext>
          </a:extLst>
        </xdr:cNvPr>
        <xdr:cNvSpPr>
          <a:spLocks noChangeShapeType="1"/>
        </xdr:cNvSpPr>
      </xdr:nvSpPr>
      <xdr:spPr bwMode="auto">
        <a:xfrm>
          <a:off x="8839200" y="78613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254000</xdr:colOff>
      <xdr:row>7</xdr:row>
      <xdr:rowOff>215900</xdr:rowOff>
    </xdr:from>
    <xdr:to>
      <xdr:col>7</xdr:col>
      <xdr:colOff>949325</xdr:colOff>
      <xdr:row>7</xdr:row>
      <xdr:rowOff>215900</xdr:rowOff>
    </xdr:to>
    <xdr:sp macro="" textlink="">
      <xdr:nvSpPr>
        <xdr:cNvPr id="66" name="Line 49">
          <a:extLst>
            <a:ext uri="{FF2B5EF4-FFF2-40B4-BE49-F238E27FC236}">
              <a16:creationId xmlns:a16="http://schemas.microsoft.com/office/drawing/2014/main" id="{00000000-0008-0000-0000-000042000000}"/>
            </a:ext>
          </a:extLst>
        </xdr:cNvPr>
        <xdr:cNvSpPr>
          <a:spLocks noChangeShapeType="1"/>
        </xdr:cNvSpPr>
      </xdr:nvSpPr>
      <xdr:spPr bwMode="auto">
        <a:xfrm>
          <a:off x="8839200" y="40259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215900</xdr:colOff>
      <xdr:row>7</xdr:row>
      <xdr:rowOff>228600</xdr:rowOff>
    </xdr:from>
    <xdr:to>
      <xdr:col>7</xdr:col>
      <xdr:colOff>911225</xdr:colOff>
      <xdr:row>7</xdr:row>
      <xdr:rowOff>228600</xdr:rowOff>
    </xdr:to>
    <xdr:sp macro="" textlink="">
      <xdr:nvSpPr>
        <xdr:cNvPr id="67" name="Line 49">
          <a:extLst>
            <a:ext uri="{FF2B5EF4-FFF2-40B4-BE49-F238E27FC236}">
              <a16:creationId xmlns:a16="http://schemas.microsoft.com/office/drawing/2014/main" id="{00000000-0008-0000-0000-000043000000}"/>
            </a:ext>
          </a:extLst>
        </xdr:cNvPr>
        <xdr:cNvSpPr>
          <a:spLocks noChangeShapeType="1"/>
        </xdr:cNvSpPr>
      </xdr:nvSpPr>
      <xdr:spPr bwMode="auto">
        <a:xfrm>
          <a:off x="8801100" y="40386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254000</xdr:colOff>
      <xdr:row>41</xdr:row>
      <xdr:rowOff>215900</xdr:rowOff>
    </xdr:from>
    <xdr:to>
      <xdr:col>7</xdr:col>
      <xdr:colOff>949325</xdr:colOff>
      <xdr:row>41</xdr:row>
      <xdr:rowOff>215900</xdr:rowOff>
    </xdr:to>
    <xdr:sp macro="" textlink="">
      <xdr:nvSpPr>
        <xdr:cNvPr id="70" name="Line 49">
          <a:extLst>
            <a:ext uri="{FF2B5EF4-FFF2-40B4-BE49-F238E27FC236}">
              <a16:creationId xmlns:a16="http://schemas.microsoft.com/office/drawing/2014/main" id="{00000000-0008-0000-0000-000046000000}"/>
            </a:ext>
          </a:extLst>
        </xdr:cNvPr>
        <xdr:cNvSpPr>
          <a:spLocks noChangeShapeType="1"/>
        </xdr:cNvSpPr>
      </xdr:nvSpPr>
      <xdr:spPr bwMode="auto">
        <a:xfrm>
          <a:off x="8839200" y="40259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215900</xdr:colOff>
      <xdr:row>41</xdr:row>
      <xdr:rowOff>228600</xdr:rowOff>
    </xdr:from>
    <xdr:to>
      <xdr:col>7</xdr:col>
      <xdr:colOff>911225</xdr:colOff>
      <xdr:row>41</xdr:row>
      <xdr:rowOff>228600</xdr:rowOff>
    </xdr:to>
    <xdr:sp macro="" textlink="">
      <xdr:nvSpPr>
        <xdr:cNvPr id="71" name="Line 49">
          <a:extLst>
            <a:ext uri="{FF2B5EF4-FFF2-40B4-BE49-F238E27FC236}">
              <a16:creationId xmlns:a16="http://schemas.microsoft.com/office/drawing/2014/main" id="{00000000-0008-0000-0000-000047000000}"/>
            </a:ext>
          </a:extLst>
        </xdr:cNvPr>
        <xdr:cNvSpPr>
          <a:spLocks noChangeShapeType="1"/>
        </xdr:cNvSpPr>
      </xdr:nvSpPr>
      <xdr:spPr bwMode="auto">
        <a:xfrm>
          <a:off x="8801100" y="40386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254000</xdr:colOff>
      <xdr:row>37</xdr:row>
      <xdr:rowOff>215900</xdr:rowOff>
    </xdr:from>
    <xdr:to>
      <xdr:col>7</xdr:col>
      <xdr:colOff>949325</xdr:colOff>
      <xdr:row>37</xdr:row>
      <xdr:rowOff>215900</xdr:rowOff>
    </xdr:to>
    <xdr:sp macro="" textlink="">
      <xdr:nvSpPr>
        <xdr:cNvPr id="72" name="Line 49">
          <a:extLst>
            <a:ext uri="{FF2B5EF4-FFF2-40B4-BE49-F238E27FC236}">
              <a16:creationId xmlns:a16="http://schemas.microsoft.com/office/drawing/2014/main" id="{00000000-0008-0000-0000-000048000000}"/>
            </a:ext>
          </a:extLst>
        </xdr:cNvPr>
        <xdr:cNvSpPr>
          <a:spLocks noChangeShapeType="1"/>
        </xdr:cNvSpPr>
      </xdr:nvSpPr>
      <xdr:spPr bwMode="auto">
        <a:xfrm>
          <a:off x="8839200" y="62484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215900</xdr:colOff>
      <xdr:row>37</xdr:row>
      <xdr:rowOff>228600</xdr:rowOff>
    </xdr:from>
    <xdr:to>
      <xdr:col>7</xdr:col>
      <xdr:colOff>911225</xdr:colOff>
      <xdr:row>37</xdr:row>
      <xdr:rowOff>228600</xdr:rowOff>
    </xdr:to>
    <xdr:sp macro="" textlink="">
      <xdr:nvSpPr>
        <xdr:cNvPr id="73" name="Line 49">
          <a:extLst>
            <a:ext uri="{FF2B5EF4-FFF2-40B4-BE49-F238E27FC236}">
              <a16:creationId xmlns:a16="http://schemas.microsoft.com/office/drawing/2014/main" id="{00000000-0008-0000-0000-000049000000}"/>
            </a:ext>
          </a:extLst>
        </xdr:cNvPr>
        <xdr:cNvSpPr>
          <a:spLocks noChangeShapeType="1"/>
        </xdr:cNvSpPr>
      </xdr:nvSpPr>
      <xdr:spPr bwMode="auto">
        <a:xfrm>
          <a:off x="8801100" y="62611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254000</xdr:colOff>
      <xdr:row>26</xdr:row>
      <xdr:rowOff>215900</xdr:rowOff>
    </xdr:from>
    <xdr:to>
      <xdr:col>7</xdr:col>
      <xdr:colOff>949325</xdr:colOff>
      <xdr:row>26</xdr:row>
      <xdr:rowOff>215900</xdr:rowOff>
    </xdr:to>
    <xdr:sp macro="" textlink="">
      <xdr:nvSpPr>
        <xdr:cNvPr id="74" name="Line 49">
          <a:extLst>
            <a:ext uri="{FF2B5EF4-FFF2-40B4-BE49-F238E27FC236}">
              <a16:creationId xmlns:a16="http://schemas.microsoft.com/office/drawing/2014/main" id="{00000000-0008-0000-0000-00004A000000}"/>
            </a:ext>
          </a:extLst>
        </xdr:cNvPr>
        <xdr:cNvSpPr>
          <a:spLocks noChangeShapeType="1"/>
        </xdr:cNvSpPr>
      </xdr:nvSpPr>
      <xdr:spPr bwMode="auto">
        <a:xfrm>
          <a:off x="8839200" y="62484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215900</xdr:colOff>
      <xdr:row>26</xdr:row>
      <xdr:rowOff>228600</xdr:rowOff>
    </xdr:from>
    <xdr:to>
      <xdr:col>7</xdr:col>
      <xdr:colOff>911225</xdr:colOff>
      <xdr:row>26</xdr:row>
      <xdr:rowOff>228600</xdr:rowOff>
    </xdr:to>
    <xdr:sp macro="" textlink="">
      <xdr:nvSpPr>
        <xdr:cNvPr id="75" name="Line 49">
          <a:extLst>
            <a:ext uri="{FF2B5EF4-FFF2-40B4-BE49-F238E27FC236}">
              <a16:creationId xmlns:a16="http://schemas.microsoft.com/office/drawing/2014/main" id="{00000000-0008-0000-0000-00004B000000}"/>
            </a:ext>
          </a:extLst>
        </xdr:cNvPr>
        <xdr:cNvSpPr>
          <a:spLocks noChangeShapeType="1"/>
        </xdr:cNvSpPr>
      </xdr:nvSpPr>
      <xdr:spPr bwMode="auto">
        <a:xfrm>
          <a:off x="8801100" y="62611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254000</xdr:colOff>
      <xdr:row>22</xdr:row>
      <xdr:rowOff>215900</xdr:rowOff>
    </xdr:from>
    <xdr:to>
      <xdr:col>7</xdr:col>
      <xdr:colOff>949325</xdr:colOff>
      <xdr:row>22</xdr:row>
      <xdr:rowOff>215900</xdr:rowOff>
    </xdr:to>
    <xdr:sp macro="" textlink="">
      <xdr:nvSpPr>
        <xdr:cNvPr id="76" name="Line 49">
          <a:extLst>
            <a:ext uri="{FF2B5EF4-FFF2-40B4-BE49-F238E27FC236}">
              <a16:creationId xmlns:a16="http://schemas.microsoft.com/office/drawing/2014/main" id="{00000000-0008-0000-0000-00004C000000}"/>
            </a:ext>
          </a:extLst>
        </xdr:cNvPr>
        <xdr:cNvSpPr>
          <a:spLocks noChangeShapeType="1"/>
        </xdr:cNvSpPr>
      </xdr:nvSpPr>
      <xdr:spPr bwMode="auto">
        <a:xfrm>
          <a:off x="8839200" y="62484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406400</xdr:colOff>
      <xdr:row>17</xdr:row>
      <xdr:rowOff>215900</xdr:rowOff>
    </xdr:from>
    <xdr:to>
      <xdr:col>7</xdr:col>
      <xdr:colOff>1101725</xdr:colOff>
      <xdr:row>17</xdr:row>
      <xdr:rowOff>215900</xdr:rowOff>
    </xdr:to>
    <xdr:sp macro="" textlink="">
      <xdr:nvSpPr>
        <xdr:cNvPr id="77" name="Line 49">
          <a:extLst>
            <a:ext uri="{FF2B5EF4-FFF2-40B4-BE49-F238E27FC236}">
              <a16:creationId xmlns:a16="http://schemas.microsoft.com/office/drawing/2014/main" id="{00000000-0008-0000-0000-00004D000000}"/>
            </a:ext>
          </a:extLst>
        </xdr:cNvPr>
        <xdr:cNvSpPr>
          <a:spLocks noChangeShapeType="1"/>
        </xdr:cNvSpPr>
      </xdr:nvSpPr>
      <xdr:spPr bwMode="auto">
        <a:xfrm>
          <a:off x="8991600" y="74041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254000</xdr:colOff>
      <xdr:row>18</xdr:row>
      <xdr:rowOff>215900</xdr:rowOff>
    </xdr:from>
    <xdr:to>
      <xdr:col>7</xdr:col>
      <xdr:colOff>949325</xdr:colOff>
      <xdr:row>18</xdr:row>
      <xdr:rowOff>215900</xdr:rowOff>
    </xdr:to>
    <xdr:sp macro="" textlink="">
      <xdr:nvSpPr>
        <xdr:cNvPr id="78" name="Line 49">
          <a:extLst>
            <a:ext uri="{FF2B5EF4-FFF2-40B4-BE49-F238E27FC236}">
              <a16:creationId xmlns:a16="http://schemas.microsoft.com/office/drawing/2014/main" id="{00000000-0008-0000-0000-00004E000000}"/>
            </a:ext>
          </a:extLst>
        </xdr:cNvPr>
        <xdr:cNvSpPr>
          <a:spLocks noChangeShapeType="1"/>
        </xdr:cNvSpPr>
      </xdr:nvSpPr>
      <xdr:spPr bwMode="auto">
        <a:xfrm>
          <a:off x="8839200" y="62484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317500</xdr:colOff>
      <xdr:row>25</xdr:row>
      <xdr:rowOff>241300</xdr:rowOff>
    </xdr:from>
    <xdr:to>
      <xdr:col>7</xdr:col>
      <xdr:colOff>1012825</xdr:colOff>
      <xdr:row>25</xdr:row>
      <xdr:rowOff>241300</xdr:rowOff>
    </xdr:to>
    <xdr:sp macro="" textlink="">
      <xdr:nvSpPr>
        <xdr:cNvPr id="79" name="Line 49">
          <a:extLst>
            <a:ext uri="{FF2B5EF4-FFF2-40B4-BE49-F238E27FC236}">
              <a16:creationId xmlns:a16="http://schemas.microsoft.com/office/drawing/2014/main" id="{00000000-0008-0000-0000-00004F000000}"/>
            </a:ext>
          </a:extLst>
        </xdr:cNvPr>
        <xdr:cNvSpPr>
          <a:spLocks noChangeShapeType="1"/>
        </xdr:cNvSpPr>
      </xdr:nvSpPr>
      <xdr:spPr bwMode="auto">
        <a:xfrm>
          <a:off x="8902700" y="114300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203200</xdr:colOff>
      <xdr:row>29</xdr:row>
      <xdr:rowOff>215900</xdr:rowOff>
    </xdr:from>
    <xdr:to>
      <xdr:col>7</xdr:col>
      <xdr:colOff>898525</xdr:colOff>
      <xdr:row>29</xdr:row>
      <xdr:rowOff>215900</xdr:rowOff>
    </xdr:to>
    <xdr:sp macro="" textlink="">
      <xdr:nvSpPr>
        <xdr:cNvPr id="84" name="Line 49">
          <a:extLst>
            <a:ext uri="{FF2B5EF4-FFF2-40B4-BE49-F238E27FC236}">
              <a16:creationId xmlns:a16="http://schemas.microsoft.com/office/drawing/2014/main" id="{00000000-0008-0000-0000-000054000000}"/>
            </a:ext>
          </a:extLst>
        </xdr:cNvPr>
        <xdr:cNvSpPr>
          <a:spLocks noChangeShapeType="1"/>
        </xdr:cNvSpPr>
      </xdr:nvSpPr>
      <xdr:spPr bwMode="auto">
        <a:xfrm>
          <a:off x="8788400" y="115824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203200</xdr:colOff>
      <xdr:row>23</xdr:row>
      <xdr:rowOff>215900</xdr:rowOff>
    </xdr:from>
    <xdr:to>
      <xdr:col>7</xdr:col>
      <xdr:colOff>898525</xdr:colOff>
      <xdr:row>23</xdr:row>
      <xdr:rowOff>215900</xdr:rowOff>
    </xdr:to>
    <xdr:sp macro="" textlink="">
      <xdr:nvSpPr>
        <xdr:cNvPr id="85" name="Line 49">
          <a:extLst>
            <a:ext uri="{FF2B5EF4-FFF2-40B4-BE49-F238E27FC236}">
              <a16:creationId xmlns:a16="http://schemas.microsoft.com/office/drawing/2014/main" id="{00000000-0008-0000-0000-000055000000}"/>
            </a:ext>
          </a:extLst>
        </xdr:cNvPr>
        <xdr:cNvSpPr>
          <a:spLocks noChangeShapeType="1"/>
        </xdr:cNvSpPr>
      </xdr:nvSpPr>
      <xdr:spPr bwMode="auto">
        <a:xfrm>
          <a:off x="8788400" y="115824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203200</xdr:colOff>
      <xdr:row>19</xdr:row>
      <xdr:rowOff>215900</xdr:rowOff>
    </xdr:from>
    <xdr:to>
      <xdr:col>7</xdr:col>
      <xdr:colOff>898525</xdr:colOff>
      <xdr:row>19</xdr:row>
      <xdr:rowOff>215900</xdr:rowOff>
    </xdr:to>
    <xdr:sp macro="" textlink="">
      <xdr:nvSpPr>
        <xdr:cNvPr id="86" name="Line 49">
          <a:extLst>
            <a:ext uri="{FF2B5EF4-FFF2-40B4-BE49-F238E27FC236}">
              <a16:creationId xmlns:a16="http://schemas.microsoft.com/office/drawing/2014/main" id="{00000000-0008-0000-0000-000056000000}"/>
            </a:ext>
          </a:extLst>
        </xdr:cNvPr>
        <xdr:cNvSpPr>
          <a:spLocks noChangeShapeType="1"/>
        </xdr:cNvSpPr>
      </xdr:nvSpPr>
      <xdr:spPr bwMode="auto">
        <a:xfrm>
          <a:off x="8788400" y="115824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177800</xdr:colOff>
      <xdr:row>30</xdr:row>
      <xdr:rowOff>215900</xdr:rowOff>
    </xdr:from>
    <xdr:to>
      <xdr:col>7</xdr:col>
      <xdr:colOff>873125</xdr:colOff>
      <xdr:row>30</xdr:row>
      <xdr:rowOff>215900</xdr:rowOff>
    </xdr:to>
    <xdr:sp macro="" textlink="">
      <xdr:nvSpPr>
        <xdr:cNvPr id="90" name="Line 49">
          <a:extLst>
            <a:ext uri="{FF2B5EF4-FFF2-40B4-BE49-F238E27FC236}">
              <a16:creationId xmlns:a16="http://schemas.microsoft.com/office/drawing/2014/main" id="{00000000-0008-0000-0000-00005A000000}"/>
            </a:ext>
          </a:extLst>
        </xdr:cNvPr>
        <xdr:cNvSpPr>
          <a:spLocks noChangeShapeType="1"/>
        </xdr:cNvSpPr>
      </xdr:nvSpPr>
      <xdr:spPr bwMode="auto">
        <a:xfrm>
          <a:off x="8763000" y="106934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177800</xdr:colOff>
      <xdr:row>20</xdr:row>
      <xdr:rowOff>215900</xdr:rowOff>
    </xdr:from>
    <xdr:to>
      <xdr:col>7</xdr:col>
      <xdr:colOff>873125</xdr:colOff>
      <xdr:row>20</xdr:row>
      <xdr:rowOff>215900</xdr:rowOff>
    </xdr:to>
    <xdr:sp macro="" textlink="">
      <xdr:nvSpPr>
        <xdr:cNvPr id="91" name="Line 49">
          <a:extLst>
            <a:ext uri="{FF2B5EF4-FFF2-40B4-BE49-F238E27FC236}">
              <a16:creationId xmlns:a16="http://schemas.microsoft.com/office/drawing/2014/main" id="{00000000-0008-0000-0000-00005B000000}"/>
            </a:ext>
          </a:extLst>
        </xdr:cNvPr>
        <xdr:cNvSpPr>
          <a:spLocks noChangeShapeType="1"/>
        </xdr:cNvSpPr>
      </xdr:nvSpPr>
      <xdr:spPr bwMode="auto">
        <a:xfrm>
          <a:off x="8763000" y="106934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177800</xdr:colOff>
      <xdr:row>9</xdr:row>
      <xdr:rowOff>215900</xdr:rowOff>
    </xdr:from>
    <xdr:to>
      <xdr:col>7</xdr:col>
      <xdr:colOff>873125</xdr:colOff>
      <xdr:row>9</xdr:row>
      <xdr:rowOff>215900</xdr:rowOff>
    </xdr:to>
    <xdr:sp macro="" textlink="">
      <xdr:nvSpPr>
        <xdr:cNvPr id="92" name="Line 49">
          <a:extLst>
            <a:ext uri="{FF2B5EF4-FFF2-40B4-BE49-F238E27FC236}">
              <a16:creationId xmlns:a16="http://schemas.microsoft.com/office/drawing/2014/main" id="{00000000-0008-0000-0000-00005C000000}"/>
            </a:ext>
          </a:extLst>
        </xdr:cNvPr>
        <xdr:cNvSpPr>
          <a:spLocks noChangeShapeType="1"/>
        </xdr:cNvSpPr>
      </xdr:nvSpPr>
      <xdr:spPr bwMode="auto">
        <a:xfrm>
          <a:off x="8763000" y="106934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68"/>
  <sheetViews>
    <sheetView tabSelected="1" topLeftCell="A28" zoomScale="75" zoomScaleNormal="75" workbookViewId="0">
      <selection activeCell="D48" sqref="D48"/>
    </sheetView>
  </sheetViews>
  <sheetFormatPr defaultColWidth="9.109375" defaultRowHeight="13.2"/>
  <cols>
    <col min="1" max="1" width="5.88671875" style="3" bestFit="1" customWidth="1"/>
    <col min="2" max="2" width="37.109375" style="3" customWidth="1"/>
    <col min="3" max="3" width="35.6640625" style="3" customWidth="1"/>
    <col min="4" max="4" width="17" style="3" customWidth="1"/>
    <col min="5" max="5" width="9.33203125" style="3" bestFit="1" customWidth="1"/>
    <col min="6" max="6" width="14.44140625" style="3" customWidth="1"/>
    <col min="7" max="7" width="9.109375" style="4" customWidth="1"/>
    <col min="8" max="8" width="21" style="4" customWidth="1"/>
    <col min="9" max="10" width="10.44140625" style="5" customWidth="1"/>
    <col min="11" max="11" width="16.6640625" style="3" bestFit="1" customWidth="1"/>
    <col min="12" max="16384" width="9.109375" style="3"/>
  </cols>
  <sheetData>
    <row r="1" spans="1:10" s="1" customFormat="1" ht="34.5" customHeight="1">
      <c r="A1" s="199" t="s">
        <v>33</v>
      </c>
      <c r="B1" s="200"/>
      <c r="C1" s="200"/>
      <c r="D1" s="200"/>
      <c r="E1" s="200"/>
      <c r="F1" s="200"/>
      <c r="G1" s="200"/>
      <c r="H1" s="200"/>
      <c r="I1" s="200"/>
      <c r="J1" s="201"/>
    </row>
    <row r="2" spans="1:10" s="1" customFormat="1" ht="24" customHeight="1" thickBot="1">
      <c r="A2" s="202" t="s">
        <v>60</v>
      </c>
      <c r="B2" s="203"/>
      <c r="C2" s="203"/>
      <c r="D2" s="203"/>
      <c r="E2" s="203"/>
      <c r="F2" s="203"/>
      <c r="G2" s="203"/>
      <c r="H2" s="203"/>
      <c r="I2" s="203"/>
      <c r="J2" s="204"/>
    </row>
    <row r="3" spans="1:10" s="2" customFormat="1" ht="35.25" customHeight="1">
      <c r="A3" s="220" t="s">
        <v>37</v>
      </c>
      <c r="B3" s="218" t="s">
        <v>8</v>
      </c>
      <c r="C3" s="207" t="s">
        <v>13</v>
      </c>
      <c r="D3" s="222" t="s">
        <v>134</v>
      </c>
      <c r="E3" s="216" t="s">
        <v>36</v>
      </c>
      <c r="F3" s="211" t="s">
        <v>56</v>
      </c>
      <c r="G3" s="212"/>
      <c r="H3" s="205" t="s">
        <v>57</v>
      </c>
      <c r="I3" s="209" t="s">
        <v>12</v>
      </c>
      <c r="J3" s="214" t="s">
        <v>35</v>
      </c>
    </row>
    <row r="4" spans="1:10" s="2" customFormat="1" ht="51.75" customHeight="1" thickBot="1">
      <c r="A4" s="221"/>
      <c r="B4" s="219"/>
      <c r="C4" s="208"/>
      <c r="D4" s="223"/>
      <c r="E4" s="217"/>
      <c r="F4" s="213"/>
      <c r="G4" s="213"/>
      <c r="H4" s="206"/>
      <c r="I4" s="210"/>
      <c r="J4" s="215"/>
    </row>
    <row r="5" spans="1:10" ht="35.25" customHeight="1">
      <c r="A5" s="169">
        <v>1</v>
      </c>
      <c r="B5" s="170" t="s">
        <v>27</v>
      </c>
      <c r="C5" s="171" t="s">
        <v>32</v>
      </c>
      <c r="D5" s="172">
        <f>(F5*1000)/(4679*0.65)</f>
        <v>1.2823252831801668</v>
      </c>
      <c r="E5" s="173">
        <f>+(D5/$D$5)*100</f>
        <v>100</v>
      </c>
      <c r="F5" s="174">
        <v>3.9</v>
      </c>
      <c r="G5" s="175" t="s">
        <v>9</v>
      </c>
      <c r="H5" s="176" t="s">
        <v>86</v>
      </c>
      <c r="I5" s="177" t="s">
        <v>55</v>
      </c>
      <c r="J5" s="178">
        <v>0.65</v>
      </c>
    </row>
    <row r="6" spans="1:10" s="2" customFormat="1" ht="35.1" customHeight="1">
      <c r="A6" s="179">
        <v>2</v>
      </c>
      <c r="B6" s="180" t="s">
        <v>26</v>
      </c>
      <c r="C6" s="181" t="s">
        <v>25</v>
      </c>
      <c r="D6" s="182">
        <f>(F6*1000)/(4959*0.65)</f>
        <v>1.5046457877673849</v>
      </c>
      <c r="E6" s="183">
        <f t="shared" ref="E6:E55" si="0">+(D6/$D$5)*100</f>
        <v>117.33729401605987</v>
      </c>
      <c r="F6" s="184">
        <v>4.8499999999999996</v>
      </c>
      <c r="G6" s="185" t="s">
        <v>9</v>
      </c>
      <c r="H6" s="186" t="s">
        <v>74</v>
      </c>
      <c r="I6" s="187" t="s">
        <v>54</v>
      </c>
      <c r="J6" s="188">
        <v>0.65</v>
      </c>
    </row>
    <row r="7" spans="1:10" s="2" customFormat="1" ht="35.1" customHeight="1">
      <c r="A7" s="189">
        <v>3</v>
      </c>
      <c r="B7" s="190" t="s">
        <v>71</v>
      </c>
      <c r="C7" s="191" t="s">
        <v>72</v>
      </c>
      <c r="D7" s="192">
        <f>(F7*1000)/(7000*0.65)</f>
        <v>1.7216118681318682</v>
      </c>
      <c r="E7" s="193">
        <f t="shared" si="0"/>
        <v>134.25703218315016</v>
      </c>
      <c r="F7" s="194">
        <v>7.8333339999999998</v>
      </c>
      <c r="G7" s="195" t="s">
        <v>9</v>
      </c>
      <c r="H7" s="196" t="s">
        <v>73</v>
      </c>
      <c r="I7" s="197" t="s">
        <v>1</v>
      </c>
      <c r="J7" s="198">
        <v>0.65</v>
      </c>
    </row>
    <row r="8" spans="1:10" ht="33.6">
      <c r="A8" s="24">
        <v>4</v>
      </c>
      <c r="B8" s="45" t="s">
        <v>50</v>
      </c>
      <c r="C8" s="7" t="s">
        <v>62</v>
      </c>
      <c r="D8" s="23">
        <f t="shared" ref="D8:D14" si="1">(F8*1000)/(8250*0.93)</f>
        <v>1.9806837406321278</v>
      </c>
      <c r="E8" s="10">
        <f t="shared" si="0"/>
        <v>154.46032037362875</v>
      </c>
      <c r="F8" s="36">
        <v>15.196796000000001</v>
      </c>
      <c r="G8" s="8" t="s">
        <v>10</v>
      </c>
      <c r="H8" s="9" t="s">
        <v>87</v>
      </c>
      <c r="I8" s="30" t="s">
        <v>7</v>
      </c>
      <c r="J8" s="38">
        <v>0.93</v>
      </c>
    </row>
    <row r="9" spans="1:10" s="2" customFormat="1" ht="35.1" customHeight="1">
      <c r="A9" s="24">
        <v>5</v>
      </c>
      <c r="B9" s="6" t="s">
        <v>39</v>
      </c>
      <c r="C9" s="7" t="s">
        <v>83</v>
      </c>
      <c r="D9" s="25">
        <f t="shared" si="1"/>
        <v>1.9820293255131964</v>
      </c>
      <c r="E9" s="10">
        <f t="shared" si="0"/>
        <v>154.56525356793742</v>
      </c>
      <c r="F9" s="36">
        <v>15.20712</v>
      </c>
      <c r="G9" s="8" t="s">
        <v>10</v>
      </c>
      <c r="H9" s="9" t="s">
        <v>88</v>
      </c>
      <c r="I9" s="30" t="s">
        <v>7</v>
      </c>
      <c r="J9" s="38">
        <v>0.93</v>
      </c>
    </row>
    <row r="10" spans="1:10" s="2" customFormat="1" ht="35.1" customHeight="1">
      <c r="A10" s="24">
        <v>6</v>
      </c>
      <c r="B10" s="45" t="s">
        <v>65</v>
      </c>
      <c r="C10" s="7" t="s">
        <v>14</v>
      </c>
      <c r="D10" s="25">
        <f t="shared" si="1"/>
        <v>1.9854318670576736</v>
      </c>
      <c r="E10" s="10">
        <f>+(D10/$D$5)*100</f>
        <v>154.8305950993809</v>
      </c>
      <c r="F10" s="36">
        <v>15.233226</v>
      </c>
      <c r="G10" s="8" t="s">
        <v>10</v>
      </c>
      <c r="H10" s="9" t="s">
        <v>89</v>
      </c>
      <c r="I10" s="30" t="s">
        <v>7</v>
      </c>
      <c r="J10" s="38">
        <v>0.93</v>
      </c>
    </row>
    <row r="11" spans="1:10" s="2" customFormat="1" ht="35.1" customHeight="1">
      <c r="A11" s="24">
        <v>7</v>
      </c>
      <c r="B11" s="45" t="s">
        <v>44</v>
      </c>
      <c r="C11" s="7" t="s">
        <v>51</v>
      </c>
      <c r="D11" s="25">
        <f t="shared" si="1"/>
        <v>1.9854559791463018</v>
      </c>
      <c r="E11" s="10">
        <f t="shared" si="0"/>
        <v>154.83247544042575</v>
      </c>
      <c r="F11" s="36">
        <v>15.233411</v>
      </c>
      <c r="G11" s="8" t="s">
        <v>10</v>
      </c>
      <c r="H11" s="9" t="s">
        <v>90</v>
      </c>
      <c r="I11" s="30" t="s">
        <v>7</v>
      </c>
      <c r="J11" s="38">
        <v>0.93</v>
      </c>
    </row>
    <row r="12" spans="1:10" s="2" customFormat="1" ht="35.1" customHeight="1">
      <c r="A12" s="24">
        <v>8</v>
      </c>
      <c r="B12" s="45" t="s">
        <v>65</v>
      </c>
      <c r="C12" s="7" t="s">
        <v>15</v>
      </c>
      <c r="D12" s="25">
        <f t="shared" si="1"/>
        <v>1.9875687194525904</v>
      </c>
      <c r="E12" s="10">
        <f>+(D12/$D$5)*100</f>
        <v>154.99723397197783</v>
      </c>
      <c r="F12" s="36">
        <v>15.249620999999999</v>
      </c>
      <c r="G12" s="8" t="s">
        <v>10</v>
      </c>
      <c r="H12" s="9" t="s">
        <v>91</v>
      </c>
      <c r="I12" s="30" t="s">
        <v>7</v>
      </c>
      <c r="J12" s="38">
        <v>0.93</v>
      </c>
    </row>
    <row r="13" spans="1:10" s="2" customFormat="1" ht="35.1" customHeight="1">
      <c r="A13" s="24">
        <v>9</v>
      </c>
      <c r="B13" s="11" t="s">
        <v>45</v>
      </c>
      <c r="C13" s="7" t="s">
        <v>51</v>
      </c>
      <c r="D13" s="25">
        <f t="shared" si="1"/>
        <v>1.9898671880091234</v>
      </c>
      <c r="E13" s="10">
        <f t="shared" si="0"/>
        <v>155.17647621157812</v>
      </c>
      <c r="F13" s="36">
        <v>15.267256</v>
      </c>
      <c r="G13" s="8" t="s">
        <v>10</v>
      </c>
      <c r="H13" s="9" t="s">
        <v>92</v>
      </c>
      <c r="I13" s="30" t="s">
        <v>7</v>
      </c>
      <c r="J13" s="38">
        <v>0.93</v>
      </c>
    </row>
    <row r="14" spans="1:10" s="2" customFormat="1" ht="35.1" customHeight="1">
      <c r="A14" s="24">
        <v>10</v>
      </c>
      <c r="B14" s="6" t="s">
        <v>39</v>
      </c>
      <c r="C14" s="7" t="s">
        <v>52</v>
      </c>
      <c r="D14" s="25">
        <f t="shared" si="1"/>
        <v>1.9903305311176278</v>
      </c>
      <c r="E14" s="10">
        <f>+(D14/$D$5)*100</f>
        <v>155.21260925165632</v>
      </c>
      <c r="F14" s="36">
        <v>15.270811</v>
      </c>
      <c r="G14" s="8" t="s">
        <v>10</v>
      </c>
      <c r="H14" s="9" t="s">
        <v>93</v>
      </c>
      <c r="I14" s="30" t="s">
        <v>7</v>
      </c>
      <c r="J14" s="38">
        <v>0.93</v>
      </c>
    </row>
    <row r="15" spans="1:10" s="2" customFormat="1" ht="35.1" customHeight="1">
      <c r="A15" s="26">
        <v>11</v>
      </c>
      <c r="B15" s="44" t="s">
        <v>50</v>
      </c>
      <c r="C15" s="13" t="s">
        <v>61</v>
      </c>
      <c r="D15" s="41">
        <f t="shared" ref="D15" si="2">(F15*1000)/(8250*0.93)</f>
        <v>1.9909231671554253</v>
      </c>
      <c r="E15" s="16">
        <f>+(D15/$D$5)*100</f>
        <v>155.25882498533724</v>
      </c>
      <c r="F15" s="34">
        <v>15.275358000000001</v>
      </c>
      <c r="G15" s="14" t="s">
        <v>10</v>
      </c>
      <c r="H15" s="15" t="s">
        <v>97</v>
      </c>
      <c r="I15" s="31" t="s">
        <v>7</v>
      </c>
      <c r="J15" s="39">
        <v>0.93</v>
      </c>
    </row>
    <row r="16" spans="1:10" s="2" customFormat="1" ht="35.1" customHeight="1">
      <c r="A16" s="26">
        <v>12</v>
      </c>
      <c r="B16" s="12" t="s">
        <v>46</v>
      </c>
      <c r="C16" s="13" t="s">
        <v>83</v>
      </c>
      <c r="D16" s="27">
        <f t="shared" ref="D16:D29" si="3">(F16*1000)/(8250*0.93)</f>
        <v>1.9953875529488434</v>
      </c>
      <c r="E16" s="16">
        <f>+(D16/$D$5)*100</f>
        <v>155.60697267079397</v>
      </c>
      <c r="F16" s="34">
        <v>15.309611</v>
      </c>
      <c r="G16" s="14" t="s">
        <v>10</v>
      </c>
      <c r="H16" s="15" t="s">
        <v>99</v>
      </c>
      <c r="I16" s="31" t="s">
        <v>7</v>
      </c>
      <c r="J16" s="39">
        <v>0.93</v>
      </c>
    </row>
    <row r="17" spans="1:10" s="2" customFormat="1" ht="35.1" customHeight="1">
      <c r="A17" s="26">
        <v>13</v>
      </c>
      <c r="B17" s="12" t="s">
        <v>40</v>
      </c>
      <c r="C17" s="13" t="s">
        <v>62</v>
      </c>
      <c r="D17" s="41">
        <f t="shared" si="3"/>
        <v>1.9969736070381232</v>
      </c>
      <c r="E17" s="16">
        <f>+(D17/$D$5)*100</f>
        <v>155.73065845552296</v>
      </c>
      <c r="F17" s="34">
        <v>15.32178</v>
      </c>
      <c r="G17" s="14" t="s">
        <v>10</v>
      </c>
      <c r="H17" s="15" t="s">
        <v>98</v>
      </c>
      <c r="I17" s="31" t="s">
        <v>7</v>
      </c>
      <c r="J17" s="39">
        <v>0.93</v>
      </c>
    </row>
    <row r="18" spans="1:10" s="2" customFormat="1" ht="35.1" customHeight="1">
      <c r="A18" s="26">
        <v>14</v>
      </c>
      <c r="B18" s="12" t="s">
        <v>40</v>
      </c>
      <c r="C18" s="13" t="s">
        <v>61</v>
      </c>
      <c r="D18" s="41">
        <f t="shared" si="3"/>
        <v>1.9972097751710656</v>
      </c>
      <c r="E18" s="16">
        <f t="shared" si="0"/>
        <v>155.74907563375692</v>
      </c>
      <c r="F18" s="34">
        <v>15.323592</v>
      </c>
      <c r="G18" s="14" t="s">
        <v>10</v>
      </c>
      <c r="H18" s="15" t="s">
        <v>96</v>
      </c>
      <c r="I18" s="31" t="s">
        <v>7</v>
      </c>
      <c r="J18" s="39">
        <v>0.93</v>
      </c>
    </row>
    <row r="19" spans="1:10" s="2" customFormat="1" ht="35.1" customHeight="1">
      <c r="A19" s="26">
        <v>15</v>
      </c>
      <c r="B19" s="44" t="s">
        <v>50</v>
      </c>
      <c r="C19" s="13" t="s">
        <v>63</v>
      </c>
      <c r="D19" s="41">
        <f t="shared" si="3"/>
        <v>1.9982621049201696</v>
      </c>
      <c r="E19" s="16">
        <f t="shared" si="0"/>
        <v>155.83113981535789</v>
      </c>
      <c r="F19" s="34">
        <v>15.331666</v>
      </c>
      <c r="G19" s="14" t="s">
        <v>10</v>
      </c>
      <c r="H19" s="15" t="s">
        <v>100</v>
      </c>
      <c r="I19" s="31" t="s">
        <v>7</v>
      </c>
      <c r="J19" s="39">
        <v>0.93</v>
      </c>
    </row>
    <row r="20" spans="1:10" ht="35.25" customHeight="1">
      <c r="A20" s="26">
        <v>16</v>
      </c>
      <c r="B20" s="12" t="s">
        <v>68</v>
      </c>
      <c r="C20" s="13" t="s">
        <v>15</v>
      </c>
      <c r="D20" s="27">
        <f t="shared" si="3"/>
        <v>2.005220853698273</v>
      </c>
      <c r="E20" s="16">
        <f>+(D20/$D$5)*100</f>
        <v>156.37380624090363</v>
      </c>
      <c r="F20" s="34">
        <v>15.385057</v>
      </c>
      <c r="G20" s="14" t="s">
        <v>10</v>
      </c>
      <c r="H20" s="15" t="s">
        <v>94</v>
      </c>
      <c r="I20" s="31" t="s">
        <v>7</v>
      </c>
      <c r="J20" s="39">
        <v>0.93</v>
      </c>
    </row>
    <row r="21" spans="1:10" s="2" customFormat="1" ht="35.1" customHeight="1">
      <c r="A21" s="26">
        <v>17</v>
      </c>
      <c r="B21" s="12" t="s">
        <v>68</v>
      </c>
      <c r="C21" s="13" t="s">
        <v>14</v>
      </c>
      <c r="D21" s="27">
        <f t="shared" si="3"/>
        <v>2.0057569240795048</v>
      </c>
      <c r="E21" s="16">
        <f>+(D21/$D$5)*100</f>
        <v>156.41561079613336</v>
      </c>
      <c r="F21" s="34">
        <v>15.38917</v>
      </c>
      <c r="G21" s="14" t="s">
        <v>10</v>
      </c>
      <c r="H21" s="15" t="s">
        <v>95</v>
      </c>
      <c r="I21" s="31" t="s">
        <v>7</v>
      </c>
      <c r="J21" s="39">
        <v>0.93</v>
      </c>
    </row>
    <row r="22" spans="1:10" s="2" customFormat="1" ht="35.1" customHeight="1">
      <c r="A22" s="46">
        <v>18</v>
      </c>
      <c r="B22" s="47" t="s">
        <v>40</v>
      </c>
      <c r="C22" s="48" t="s">
        <v>52</v>
      </c>
      <c r="D22" s="49">
        <f t="shared" si="3"/>
        <v>2.0092065167807105</v>
      </c>
      <c r="E22" s="50">
        <f t="shared" si="0"/>
        <v>156.68462153361574</v>
      </c>
      <c r="F22" s="51">
        <v>15.415637</v>
      </c>
      <c r="G22" s="52" t="s">
        <v>10</v>
      </c>
      <c r="H22" s="53" t="s">
        <v>102</v>
      </c>
      <c r="I22" s="54" t="s">
        <v>7</v>
      </c>
      <c r="J22" s="55">
        <v>0.93</v>
      </c>
    </row>
    <row r="23" spans="1:10" s="2" customFormat="1" ht="35.1" customHeight="1">
      <c r="A23" s="46">
        <v>19</v>
      </c>
      <c r="B23" s="47" t="s">
        <v>40</v>
      </c>
      <c r="C23" s="48" t="s">
        <v>63</v>
      </c>
      <c r="D23" s="56">
        <f t="shared" si="3"/>
        <v>2.0136539589442815</v>
      </c>
      <c r="E23" s="50">
        <f t="shared" si="0"/>
        <v>157.0314478983382</v>
      </c>
      <c r="F23" s="51">
        <v>15.449759999999999</v>
      </c>
      <c r="G23" s="52" t="s">
        <v>10</v>
      </c>
      <c r="H23" s="53" t="s">
        <v>101</v>
      </c>
      <c r="I23" s="54" t="s">
        <v>7</v>
      </c>
      <c r="J23" s="55">
        <v>0.93</v>
      </c>
    </row>
    <row r="24" spans="1:10" ht="35.25" customHeight="1">
      <c r="A24" s="46">
        <v>20</v>
      </c>
      <c r="B24" s="47" t="s">
        <v>67</v>
      </c>
      <c r="C24" s="48" t="s">
        <v>15</v>
      </c>
      <c r="D24" s="49">
        <f t="shared" si="3"/>
        <v>2.0190274356467905</v>
      </c>
      <c r="E24" s="50">
        <f>+(D24/$D$5)*100</f>
        <v>157.45048952318888</v>
      </c>
      <c r="F24" s="51">
        <v>15.490988</v>
      </c>
      <c r="G24" s="52" t="s">
        <v>10</v>
      </c>
      <c r="H24" s="53" t="s">
        <v>103</v>
      </c>
      <c r="I24" s="54" t="s">
        <v>7</v>
      </c>
      <c r="J24" s="55">
        <v>0.93</v>
      </c>
    </row>
    <row r="25" spans="1:10" s="2" customFormat="1" ht="35.1" customHeight="1">
      <c r="A25" s="46">
        <v>21</v>
      </c>
      <c r="B25" s="47" t="s">
        <v>48</v>
      </c>
      <c r="C25" s="48" t="s">
        <v>83</v>
      </c>
      <c r="D25" s="49">
        <f t="shared" si="3"/>
        <v>2.0250166177908113</v>
      </c>
      <c r="E25" s="50">
        <f>+(D25/$D$5)*100</f>
        <v>157.91754591072009</v>
      </c>
      <c r="F25" s="51">
        <v>15.53694</v>
      </c>
      <c r="G25" s="52" t="s">
        <v>10</v>
      </c>
      <c r="H25" s="53" t="s">
        <v>104</v>
      </c>
      <c r="I25" s="54" t="s">
        <v>7</v>
      </c>
      <c r="J25" s="55">
        <v>0.93</v>
      </c>
    </row>
    <row r="26" spans="1:10" s="2" customFormat="1" ht="35.1" customHeight="1">
      <c r="A26" s="46">
        <v>22</v>
      </c>
      <c r="B26" s="57" t="s">
        <v>47</v>
      </c>
      <c r="C26" s="48" t="s">
        <v>61</v>
      </c>
      <c r="D26" s="56">
        <f t="shared" si="3"/>
        <v>2.0374390355164551</v>
      </c>
      <c r="E26" s="50">
        <f t="shared" si="0"/>
        <v>158.88628745302489</v>
      </c>
      <c r="F26" s="51">
        <v>15.632251</v>
      </c>
      <c r="G26" s="52" t="s">
        <v>10</v>
      </c>
      <c r="H26" s="53" t="s">
        <v>105</v>
      </c>
      <c r="I26" s="54" t="s">
        <v>7</v>
      </c>
      <c r="J26" s="55">
        <v>0.93</v>
      </c>
    </row>
    <row r="27" spans="1:10" s="2" customFormat="1" ht="35.1" customHeight="1">
      <c r="A27" s="46">
        <v>23</v>
      </c>
      <c r="B27" s="57" t="s">
        <v>47</v>
      </c>
      <c r="C27" s="48" t="s">
        <v>63</v>
      </c>
      <c r="D27" s="56">
        <f t="shared" si="3"/>
        <v>2.0383979146301727</v>
      </c>
      <c r="E27" s="50">
        <f t="shared" si="0"/>
        <v>158.96106404257628</v>
      </c>
      <c r="F27" s="51">
        <v>15.639608000000001</v>
      </c>
      <c r="G27" s="52" t="s">
        <v>10</v>
      </c>
      <c r="H27" s="53" t="s">
        <v>106</v>
      </c>
      <c r="I27" s="54" t="s">
        <v>7</v>
      </c>
      <c r="J27" s="55">
        <v>0.93</v>
      </c>
    </row>
    <row r="28" spans="1:10" s="2" customFormat="1" ht="35.1" customHeight="1">
      <c r="A28" s="58">
        <v>24</v>
      </c>
      <c r="B28" s="59" t="s">
        <v>47</v>
      </c>
      <c r="C28" s="60" t="s">
        <v>62</v>
      </c>
      <c r="D28" s="61">
        <f t="shared" si="3"/>
        <v>2.0474860866731834</v>
      </c>
      <c r="E28" s="62">
        <f t="shared" ref="E28:E33" si="4">+(D28/$D$5)*100</f>
        <v>159.66978999239706</v>
      </c>
      <c r="F28" s="63">
        <v>15.709337</v>
      </c>
      <c r="G28" s="64" t="s">
        <v>10</v>
      </c>
      <c r="H28" s="65" t="s">
        <v>107</v>
      </c>
      <c r="I28" s="66" t="s">
        <v>7</v>
      </c>
      <c r="J28" s="67">
        <v>0.93</v>
      </c>
    </row>
    <row r="29" spans="1:10" s="2" customFormat="1" ht="34.5" customHeight="1">
      <c r="A29" s="58">
        <v>25</v>
      </c>
      <c r="B29" s="59" t="s">
        <v>47</v>
      </c>
      <c r="C29" s="60" t="s">
        <v>51</v>
      </c>
      <c r="D29" s="68">
        <f t="shared" si="3"/>
        <v>2.0478969045291624</v>
      </c>
      <c r="E29" s="62">
        <f t="shared" si="4"/>
        <v>159.70182693819916</v>
      </c>
      <c r="F29" s="63">
        <v>15.712489</v>
      </c>
      <c r="G29" s="64" t="s">
        <v>10</v>
      </c>
      <c r="H29" s="65" t="s">
        <v>108</v>
      </c>
      <c r="I29" s="66" t="s">
        <v>7</v>
      </c>
      <c r="J29" s="67">
        <v>0.93</v>
      </c>
    </row>
    <row r="30" spans="1:10" ht="35.25" customHeight="1">
      <c r="A30" s="58">
        <v>26</v>
      </c>
      <c r="B30" s="69" t="s">
        <v>66</v>
      </c>
      <c r="C30" s="60" t="s">
        <v>15</v>
      </c>
      <c r="D30" s="68">
        <f t="shared" ref="D30" si="5">(F30*1000)/(8250*0.93)</f>
        <v>2.0487360052134247</v>
      </c>
      <c r="E30" s="62">
        <f t="shared" si="4"/>
        <v>159.76726280656021</v>
      </c>
      <c r="F30" s="63">
        <v>15.718927000000001</v>
      </c>
      <c r="G30" s="64" t="s">
        <v>10</v>
      </c>
      <c r="H30" s="65" t="s">
        <v>109</v>
      </c>
      <c r="I30" s="66" t="s">
        <v>7</v>
      </c>
      <c r="J30" s="67">
        <v>0.93</v>
      </c>
    </row>
    <row r="31" spans="1:10" s="2" customFormat="1" ht="35.1" customHeight="1">
      <c r="A31" s="58">
        <v>27</v>
      </c>
      <c r="B31" s="69" t="s">
        <v>67</v>
      </c>
      <c r="C31" s="60" t="s">
        <v>14</v>
      </c>
      <c r="D31" s="68">
        <f t="shared" ref="D31" si="6">(F31*1000)/(8250*0.93)</f>
        <v>2.0581239491691106</v>
      </c>
      <c r="E31" s="62">
        <f t="shared" si="4"/>
        <v>160.49936596937113</v>
      </c>
      <c r="F31" s="63">
        <v>15.790956</v>
      </c>
      <c r="G31" s="64" t="s">
        <v>10</v>
      </c>
      <c r="H31" s="65" t="s">
        <v>110</v>
      </c>
      <c r="I31" s="66" t="s">
        <v>7</v>
      </c>
      <c r="J31" s="67">
        <v>0.93</v>
      </c>
    </row>
    <row r="32" spans="1:10" s="2" customFormat="1" ht="35.1" customHeight="1">
      <c r="A32" s="58">
        <v>28</v>
      </c>
      <c r="B32" s="69" t="s">
        <v>41</v>
      </c>
      <c r="C32" s="60" t="s">
        <v>53</v>
      </c>
      <c r="D32" s="68">
        <f>(F32*1000)/(8250*0.93)</f>
        <v>2.070781622678397</v>
      </c>
      <c r="E32" s="62">
        <f t="shared" si="4"/>
        <v>161.48645354187033</v>
      </c>
      <c r="F32" s="63">
        <v>15.888071999999999</v>
      </c>
      <c r="G32" s="64" t="s">
        <v>10</v>
      </c>
      <c r="H32" s="65" t="s">
        <v>111</v>
      </c>
      <c r="I32" s="66" t="s">
        <v>7</v>
      </c>
      <c r="J32" s="67">
        <v>0.93</v>
      </c>
    </row>
    <row r="33" spans="1:10" s="2" customFormat="1" ht="35.1" customHeight="1">
      <c r="A33" s="70">
        <v>29</v>
      </c>
      <c r="B33" s="71" t="s">
        <v>69</v>
      </c>
      <c r="C33" s="72" t="s">
        <v>83</v>
      </c>
      <c r="D33" s="73">
        <f>(F33*1000)/(8250*0.93)</f>
        <v>2.0894735744542197</v>
      </c>
      <c r="E33" s="74">
        <f t="shared" si="4"/>
        <v>162.94411424785488</v>
      </c>
      <c r="F33" s="75">
        <v>16.031486000000001</v>
      </c>
      <c r="G33" s="76" t="s">
        <v>10</v>
      </c>
      <c r="H33" s="77" t="s">
        <v>112</v>
      </c>
      <c r="I33" s="78" t="s">
        <v>7</v>
      </c>
      <c r="J33" s="79">
        <v>0.93</v>
      </c>
    </row>
    <row r="34" spans="1:10" s="2" customFormat="1" ht="35.1" customHeight="1">
      <c r="A34" s="70">
        <v>30</v>
      </c>
      <c r="B34" s="80" t="s">
        <v>64</v>
      </c>
      <c r="C34" s="72" t="s">
        <v>62</v>
      </c>
      <c r="D34" s="81">
        <f t="shared" ref="D34" si="7">(F34*1000)/(8250*0.93)</f>
        <v>2.1111738025415443</v>
      </c>
      <c r="E34" s="74">
        <f t="shared" si="0"/>
        <v>164.6363703681981</v>
      </c>
      <c r="F34" s="75">
        <v>16.197980999999999</v>
      </c>
      <c r="G34" s="76" t="s">
        <v>10</v>
      </c>
      <c r="H34" s="77" t="s">
        <v>113</v>
      </c>
      <c r="I34" s="78" t="s">
        <v>7</v>
      </c>
      <c r="J34" s="79">
        <v>0.93</v>
      </c>
    </row>
    <row r="35" spans="1:10" s="2" customFormat="1" ht="35.1" customHeight="1">
      <c r="A35" s="70">
        <v>31</v>
      </c>
      <c r="B35" s="80" t="s">
        <v>70</v>
      </c>
      <c r="C35" s="72" t="s">
        <v>51</v>
      </c>
      <c r="D35" s="81">
        <f t="shared" ref="D35:D41" si="8">(F35*1000)/(8250*0.93)</f>
        <v>2.1428115998696646</v>
      </c>
      <c r="E35" s="74">
        <f t="shared" si="0"/>
        <v>167.10359126316933</v>
      </c>
      <c r="F35" s="75">
        <v>16.440722000000001</v>
      </c>
      <c r="G35" s="76" t="s">
        <v>10</v>
      </c>
      <c r="H35" s="77" t="s">
        <v>114</v>
      </c>
      <c r="I35" s="78" t="s">
        <v>7</v>
      </c>
      <c r="J35" s="79">
        <v>0.93</v>
      </c>
    </row>
    <row r="36" spans="1:10" s="2" customFormat="1" ht="35.1" customHeight="1">
      <c r="A36" s="70">
        <v>32</v>
      </c>
      <c r="B36" s="80" t="s">
        <v>64</v>
      </c>
      <c r="C36" s="72" t="s">
        <v>61</v>
      </c>
      <c r="D36" s="81">
        <f t="shared" ref="D36" si="9">(F36*1000)/(8250*0.93)</f>
        <v>2.1597648745519717</v>
      </c>
      <c r="E36" s="74">
        <f>+(D36/$D$5)*100</f>
        <v>168.42566413381127</v>
      </c>
      <c r="F36" s="75">
        <v>16.570796000000001</v>
      </c>
      <c r="G36" s="76" t="s">
        <v>10</v>
      </c>
      <c r="H36" s="77" t="s">
        <v>115</v>
      </c>
      <c r="I36" s="78" t="s">
        <v>7</v>
      </c>
      <c r="J36" s="79">
        <v>0.93</v>
      </c>
    </row>
    <row r="37" spans="1:10" s="2" customFormat="1" ht="35.1" customHeight="1">
      <c r="A37" s="70">
        <v>33</v>
      </c>
      <c r="B37" s="71" t="s">
        <v>49</v>
      </c>
      <c r="C37" s="72" t="s">
        <v>53</v>
      </c>
      <c r="D37" s="73">
        <f>(F37*1000)/(8250*0.93)</f>
        <v>2.1603598566308246</v>
      </c>
      <c r="E37" s="74">
        <f>+(D37/$D$5)*100</f>
        <v>168.47206281959379</v>
      </c>
      <c r="F37" s="75">
        <v>16.575361000000001</v>
      </c>
      <c r="G37" s="76" t="s">
        <v>10</v>
      </c>
      <c r="H37" s="77" t="s">
        <v>116</v>
      </c>
      <c r="I37" s="78" t="s">
        <v>7</v>
      </c>
      <c r="J37" s="79">
        <v>0.93</v>
      </c>
    </row>
    <row r="38" spans="1:10" s="2" customFormat="1" ht="35.1" customHeight="1">
      <c r="A38" s="70">
        <v>34</v>
      </c>
      <c r="B38" s="80" t="s">
        <v>64</v>
      </c>
      <c r="C38" s="72" t="s">
        <v>63</v>
      </c>
      <c r="D38" s="81">
        <f t="shared" ref="D38" si="10">(F38*1000)/(8250*0.93)</f>
        <v>2.1718227435646789</v>
      </c>
      <c r="E38" s="74">
        <f>+(D38/$D$5)*100</f>
        <v>169.36597695231885</v>
      </c>
      <c r="F38" s="75">
        <v>16.663309999999999</v>
      </c>
      <c r="G38" s="76" t="s">
        <v>10</v>
      </c>
      <c r="H38" s="77" t="s">
        <v>117</v>
      </c>
      <c r="I38" s="78" t="s">
        <v>7</v>
      </c>
      <c r="J38" s="79">
        <v>0.93</v>
      </c>
    </row>
    <row r="39" spans="1:10" s="2" customFormat="1" ht="35.1" customHeight="1">
      <c r="A39" s="29">
        <v>35</v>
      </c>
      <c r="B39" s="22" t="s">
        <v>69</v>
      </c>
      <c r="C39" s="18" t="s">
        <v>14</v>
      </c>
      <c r="D39" s="28">
        <f t="shared" si="8"/>
        <v>2.1915293580971005</v>
      </c>
      <c r="E39" s="21">
        <f t="shared" si="0"/>
        <v>170.9027644422722</v>
      </c>
      <c r="F39" s="35">
        <v>16.814509000000001</v>
      </c>
      <c r="G39" s="19" t="s">
        <v>10</v>
      </c>
      <c r="H39" s="20" t="s">
        <v>118</v>
      </c>
      <c r="I39" s="32" t="s">
        <v>7</v>
      </c>
      <c r="J39" s="40">
        <v>0.93</v>
      </c>
    </row>
    <row r="40" spans="1:10" ht="35.25" customHeight="1">
      <c r="A40" s="29">
        <v>36</v>
      </c>
      <c r="B40" s="22" t="s">
        <v>43</v>
      </c>
      <c r="C40" s="18" t="s">
        <v>83</v>
      </c>
      <c r="D40" s="28">
        <f>(F40*1000)/(8250*0.93)</f>
        <v>2.2395035516454871</v>
      </c>
      <c r="E40" s="21">
        <f>+(D40/$D$5)*100</f>
        <v>174.64395196915387</v>
      </c>
      <c r="F40" s="35">
        <v>17.182590999999999</v>
      </c>
      <c r="G40" s="19" t="s">
        <v>10</v>
      </c>
      <c r="H40" s="20" t="s">
        <v>119</v>
      </c>
      <c r="I40" s="32" t="s">
        <v>7</v>
      </c>
      <c r="J40" s="40">
        <v>0.93</v>
      </c>
    </row>
    <row r="41" spans="1:10" ht="35.25" customHeight="1">
      <c r="A41" s="29">
        <v>37</v>
      </c>
      <c r="B41" s="22" t="s">
        <v>43</v>
      </c>
      <c r="C41" s="18" t="s">
        <v>15</v>
      </c>
      <c r="D41" s="28">
        <f t="shared" si="8"/>
        <v>2.2511762789182148</v>
      </c>
      <c r="E41" s="21">
        <f t="shared" si="0"/>
        <v>175.5542301509721</v>
      </c>
      <c r="F41" s="35">
        <v>17.27215</v>
      </c>
      <c r="G41" s="19" t="s">
        <v>10</v>
      </c>
      <c r="H41" s="20" t="s">
        <v>120</v>
      </c>
      <c r="I41" s="32" t="s">
        <v>7</v>
      </c>
      <c r="J41" s="40">
        <v>0.93</v>
      </c>
    </row>
    <row r="42" spans="1:10" s="2" customFormat="1" ht="35.1" customHeight="1">
      <c r="A42" s="29">
        <v>38</v>
      </c>
      <c r="B42" s="17" t="s">
        <v>42</v>
      </c>
      <c r="C42" s="18" t="s">
        <v>63</v>
      </c>
      <c r="D42" s="43">
        <f>(F42*1000)/(8250*0.93)</f>
        <v>2.2885743890518087</v>
      </c>
      <c r="E42" s="21">
        <f t="shared" si="0"/>
        <v>178.47065943955687</v>
      </c>
      <c r="F42" s="35">
        <v>17.559087000000002</v>
      </c>
      <c r="G42" s="19" t="s">
        <v>10</v>
      </c>
      <c r="H42" s="20" t="s">
        <v>121</v>
      </c>
      <c r="I42" s="32" t="s">
        <v>7</v>
      </c>
      <c r="J42" s="40">
        <v>0.93</v>
      </c>
    </row>
    <row r="43" spans="1:10" s="2" customFormat="1" ht="35.1" customHeight="1">
      <c r="A43" s="29">
        <v>39</v>
      </c>
      <c r="B43" s="17" t="s">
        <v>42</v>
      </c>
      <c r="C43" s="18" t="s">
        <v>62</v>
      </c>
      <c r="D43" s="43">
        <f>(F43*1000)/(8250*0.93)</f>
        <v>2.3000830237862493</v>
      </c>
      <c r="E43" s="21">
        <f>+(D43/$D$5)*100</f>
        <v>179.36814113826435</v>
      </c>
      <c r="F43" s="35">
        <v>17.647386999999998</v>
      </c>
      <c r="G43" s="19" t="s">
        <v>10</v>
      </c>
      <c r="H43" s="20" t="s">
        <v>122</v>
      </c>
      <c r="I43" s="32" t="s">
        <v>7</v>
      </c>
      <c r="J43" s="40">
        <v>0.93</v>
      </c>
    </row>
    <row r="44" spans="1:10" s="2" customFormat="1" ht="35.1" customHeight="1">
      <c r="A44" s="82">
        <v>40</v>
      </c>
      <c r="B44" s="83" t="s">
        <v>43</v>
      </c>
      <c r="C44" s="84" t="s">
        <v>53</v>
      </c>
      <c r="D44" s="85">
        <f t="shared" ref="D44" si="11">(F44*1000)/(8250*0.93)</f>
        <v>2.3116604757249917</v>
      </c>
      <c r="E44" s="86">
        <f t="shared" si="0"/>
        <v>180.27098943195392</v>
      </c>
      <c r="F44" s="87">
        <v>17.736215000000001</v>
      </c>
      <c r="G44" s="88" t="s">
        <v>10</v>
      </c>
      <c r="H44" s="89" t="s">
        <v>123</v>
      </c>
      <c r="I44" s="90" t="s">
        <v>7</v>
      </c>
      <c r="J44" s="91">
        <v>0.93</v>
      </c>
    </row>
    <row r="45" spans="1:10" s="2" customFormat="1" ht="35.1" customHeight="1">
      <c r="A45" s="82">
        <v>41</v>
      </c>
      <c r="B45" s="92" t="s">
        <v>42</v>
      </c>
      <c r="C45" s="84" t="s">
        <v>51</v>
      </c>
      <c r="D45" s="85">
        <f>(F45*1000)/(8250*0.93)</f>
        <v>2.3286643206256108</v>
      </c>
      <c r="E45" s="86">
        <f>+(D45/$D$5)*100</f>
        <v>181.59700593678721</v>
      </c>
      <c r="F45" s="87">
        <v>17.866676999999999</v>
      </c>
      <c r="G45" s="88" t="s">
        <v>10</v>
      </c>
      <c r="H45" s="89" t="s">
        <v>124</v>
      </c>
      <c r="I45" s="90" t="s">
        <v>7</v>
      </c>
      <c r="J45" s="91">
        <v>0.93</v>
      </c>
    </row>
    <row r="46" spans="1:10" s="2" customFormat="1" ht="35.1" customHeight="1">
      <c r="A46" s="82">
        <v>42</v>
      </c>
      <c r="B46" s="83" t="s">
        <v>43</v>
      </c>
      <c r="C46" s="84" t="s">
        <v>14</v>
      </c>
      <c r="D46" s="85">
        <f>(F46*1000)/(8250*0.93)</f>
        <v>2.3607787552948838</v>
      </c>
      <c r="E46" s="86">
        <f>+(D46/$D$5)*100</f>
        <v>184.10139660041267</v>
      </c>
      <c r="F46" s="87">
        <v>18.113074999999998</v>
      </c>
      <c r="G46" s="88" t="s">
        <v>10</v>
      </c>
      <c r="H46" s="89" t="s">
        <v>125</v>
      </c>
      <c r="I46" s="90" t="s">
        <v>7</v>
      </c>
      <c r="J46" s="91">
        <v>0.93</v>
      </c>
    </row>
    <row r="47" spans="1:10" s="2" customFormat="1" ht="35.1" customHeight="1">
      <c r="A47" s="82">
        <v>43</v>
      </c>
      <c r="B47" s="92" t="s">
        <v>42</v>
      </c>
      <c r="C47" s="84" t="s">
        <v>61</v>
      </c>
      <c r="D47" s="93">
        <f>(F47*1000)/(8250*0.93)</f>
        <v>2.4610405995438254</v>
      </c>
      <c r="E47" s="86">
        <f>+(D47/$D$5)*100</f>
        <v>191.92014942109265</v>
      </c>
      <c r="F47" s="87">
        <v>18.882334</v>
      </c>
      <c r="G47" s="88" t="s">
        <v>10</v>
      </c>
      <c r="H47" s="89" t="s">
        <v>126</v>
      </c>
      <c r="I47" s="90" t="s">
        <v>7</v>
      </c>
      <c r="J47" s="91">
        <v>0.93</v>
      </c>
    </row>
    <row r="48" spans="1:10" s="2" customFormat="1" ht="34.5" customHeight="1">
      <c r="A48" s="94">
        <v>44</v>
      </c>
      <c r="B48" s="95" t="s">
        <v>17</v>
      </c>
      <c r="C48" s="37" t="s">
        <v>34</v>
      </c>
      <c r="D48" s="96">
        <f>(F48*1000)/(9562*0.8)</f>
        <v>2.5251865457017355</v>
      </c>
      <c r="E48" s="97">
        <f t="shared" si="0"/>
        <v>196.92246412230699</v>
      </c>
      <c r="F48" s="98">
        <v>19.316666999999999</v>
      </c>
      <c r="G48" s="99" t="s">
        <v>9</v>
      </c>
      <c r="H48" s="100" t="s">
        <v>127</v>
      </c>
      <c r="I48" s="101" t="s">
        <v>2</v>
      </c>
      <c r="J48" s="102">
        <v>0.8</v>
      </c>
    </row>
    <row r="49" spans="1:10" s="2" customFormat="1" ht="35.1" customHeight="1">
      <c r="A49" s="113">
        <v>45</v>
      </c>
      <c r="B49" s="114" t="s">
        <v>75</v>
      </c>
      <c r="C49" s="33" t="s">
        <v>16</v>
      </c>
      <c r="D49" s="42">
        <f>(F49*1000)/(8250*0.93)</f>
        <v>3.8618322580645161</v>
      </c>
      <c r="E49" s="115">
        <f t="shared" si="0"/>
        <v>301.15855225806445</v>
      </c>
      <c r="F49" s="116">
        <v>29.629908</v>
      </c>
      <c r="G49" s="117" t="s">
        <v>31</v>
      </c>
      <c r="H49" s="118" t="s">
        <v>128</v>
      </c>
      <c r="I49" s="119" t="s">
        <v>58</v>
      </c>
      <c r="J49" s="120">
        <v>0.93</v>
      </c>
    </row>
    <row r="50" spans="1:10" s="2" customFormat="1" ht="35.1" customHeight="1">
      <c r="A50" s="121">
        <v>46</v>
      </c>
      <c r="B50" s="122" t="s">
        <v>18</v>
      </c>
      <c r="C50" s="123" t="s">
        <v>19</v>
      </c>
      <c r="D50" s="124">
        <f>(F50*1000)/(860*0.99)</f>
        <v>4.8384472633309841</v>
      </c>
      <c r="E50" s="125">
        <f>+(D50/$D$5)*100</f>
        <v>377.31824575209453</v>
      </c>
      <c r="F50" s="126">
        <v>4.1194540000000002</v>
      </c>
      <c r="G50" s="127" t="s">
        <v>11</v>
      </c>
      <c r="H50" s="128" t="s">
        <v>59</v>
      </c>
      <c r="I50" s="129" t="s">
        <v>3</v>
      </c>
      <c r="J50" s="130">
        <v>0.99</v>
      </c>
    </row>
    <row r="51" spans="1:10" s="2" customFormat="1" ht="35.1" customHeight="1">
      <c r="A51" s="149">
        <v>47</v>
      </c>
      <c r="B51" s="150" t="s">
        <v>20</v>
      </c>
      <c r="C51" s="151" t="s">
        <v>21</v>
      </c>
      <c r="D51" s="152">
        <f>(F51*1000)/(11000*0.92)</f>
        <v>5.2371541501976289</v>
      </c>
      <c r="E51" s="153">
        <f t="shared" si="0"/>
        <v>408.41073781291169</v>
      </c>
      <c r="F51" s="154">
        <v>53</v>
      </c>
      <c r="G51" s="155" t="s">
        <v>9</v>
      </c>
      <c r="H51" s="156" t="s">
        <v>129</v>
      </c>
      <c r="I51" s="157" t="s">
        <v>4</v>
      </c>
      <c r="J51" s="158">
        <v>0.92</v>
      </c>
    </row>
    <row r="52" spans="1:10" s="2" customFormat="1" ht="35.1" customHeight="1">
      <c r="A52" s="159">
        <v>48</v>
      </c>
      <c r="B52" s="160" t="s">
        <v>28</v>
      </c>
      <c r="C52" s="161" t="s">
        <v>22</v>
      </c>
      <c r="D52" s="162">
        <f>(F52*1000)/(11000*0.92)</f>
        <v>5.7608695652173916</v>
      </c>
      <c r="E52" s="163">
        <f t="shared" si="0"/>
        <v>449.25181159420288</v>
      </c>
      <c r="F52" s="164">
        <v>58.3</v>
      </c>
      <c r="G52" s="165" t="s">
        <v>9</v>
      </c>
      <c r="H52" s="166" t="s">
        <v>130</v>
      </c>
      <c r="I52" s="167" t="s">
        <v>4</v>
      </c>
      <c r="J52" s="168">
        <v>0.92</v>
      </c>
    </row>
    <row r="53" spans="1:10" s="2" customFormat="1" ht="35.1" customHeight="1">
      <c r="A53" s="103">
        <v>49</v>
      </c>
      <c r="B53" s="104" t="s">
        <v>29</v>
      </c>
      <c r="C53" s="105" t="s">
        <v>34</v>
      </c>
      <c r="D53" s="106">
        <f>(F53*1000)/(10256*0.84)</f>
        <v>6.2971837623504943</v>
      </c>
      <c r="E53" s="107">
        <f>+(D53/$D$5)*100</f>
        <v>491.0753804006327</v>
      </c>
      <c r="F53" s="108">
        <v>54.250489999999999</v>
      </c>
      <c r="G53" s="109" t="s">
        <v>9</v>
      </c>
      <c r="H53" s="110" t="s">
        <v>131</v>
      </c>
      <c r="I53" s="111" t="s">
        <v>6</v>
      </c>
      <c r="J53" s="112">
        <v>0.84</v>
      </c>
    </row>
    <row r="54" spans="1:10" s="2" customFormat="1" ht="35.1" customHeight="1">
      <c r="A54" s="131">
        <v>50</v>
      </c>
      <c r="B54" s="140" t="s">
        <v>30</v>
      </c>
      <c r="C54" s="141" t="s">
        <v>23</v>
      </c>
      <c r="D54" s="142">
        <f>(F54*1000)/(11100*0.92)</f>
        <v>6.5484456521739132</v>
      </c>
      <c r="E54" s="135">
        <f t="shared" si="0"/>
        <v>510.66962010869565</v>
      </c>
      <c r="F54" s="143">
        <v>66.872726999999998</v>
      </c>
      <c r="G54" s="144" t="s">
        <v>9</v>
      </c>
      <c r="H54" s="145" t="s">
        <v>132</v>
      </c>
      <c r="I54" s="146" t="s">
        <v>5</v>
      </c>
      <c r="J54" s="147">
        <v>0.92</v>
      </c>
    </row>
    <row r="55" spans="1:10" s="2" customFormat="1" ht="35.1" customHeight="1" thickBot="1">
      <c r="A55" s="131">
        <v>51</v>
      </c>
      <c r="B55" s="132" t="s">
        <v>24</v>
      </c>
      <c r="C55" s="133" t="s">
        <v>21</v>
      </c>
      <c r="D55" s="134">
        <f>(F55*1000)/(11000*0.9)</f>
        <v>9.641873232323233</v>
      </c>
      <c r="E55" s="135">
        <f t="shared" si="0"/>
        <v>751.90541423400668</v>
      </c>
      <c r="F55" s="136">
        <v>95.454544999999996</v>
      </c>
      <c r="G55" s="137" t="s">
        <v>9</v>
      </c>
      <c r="H55" s="148" t="s">
        <v>133</v>
      </c>
      <c r="I55" s="138" t="s">
        <v>4</v>
      </c>
      <c r="J55" s="139">
        <v>0.9</v>
      </c>
    </row>
    <row r="56" spans="1:10" s="2" customFormat="1" ht="22.5" customHeight="1" thickBot="1">
      <c r="A56" s="230" t="s">
        <v>84</v>
      </c>
      <c r="B56" s="231"/>
      <c r="C56" s="231"/>
      <c r="D56" s="231"/>
      <c r="E56" s="231"/>
      <c r="F56" s="231"/>
      <c r="G56" s="231"/>
      <c r="H56" s="231"/>
      <c r="I56" s="231"/>
      <c r="J56" s="232"/>
    </row>
    <row r="57" spans="1:10" s="2" customFormat="1" ht="22.5" customHeight="1">
      <c r="A57" s="224" t="s">
        <v>0</v>
      </c>
      <c r="B57" s="225"/>
      <c r="C57" s="225"/>
      <c r="D57" s="225"/>
      <c r="E57" s="225"/>
      <c r="F57" s="225"/>
      <c r="G57" s="225"/>
      <c r="H57" s="225"/>
      <c r="I57" s="225"/>
      <c r="J57" s="226"/>
    </row>
    <row r="58" spans="1:10" s="2" customFormat="1" ht="18" customHeight="1">
      <c r="A58" s="227" t="s">
        <v>85</v>
      </c>
      <c r="B58" s="228"/>
      <c r="C58" s="228"/>
      <c r="D58" s="228"/>
      <c r="E58" s="228"/>
      <c r="F58" s="228"/>
      <c r="G58" s="228"/>
      <c r="H58" s="228"/>
      <c r="I58" s="228"/>
      <c r="J58" s="229"/>
    </row>
    <row r="59" spans="1:10" s="2" customFormat="1" ht="36" customHeight="1">
      <c r="A59" s="227" t="s">
        <v>38</v>
      </c>
      <c r="B59" s="236"/>
      <c r="C59" s="236"/>
      <c r="D59" s="236"/>
      <c r="E59" s="236"/>
      <c r="F59" s="236"/>
      <c r="G59" s="236"/>
      <c r="H59" s="236"/>
      <c r="I59" s="236"/>
      <c r="J59" s="237"/>
    </row>
    <row r="60" spans="1:10" s="2" customFormat="1" ht="44.25" customHeight="1">
      <c r="A60" s="227" t="s">
        <v>76</v>
      </c>
      <c r="B60" s="236"/>
      <c r="C60" s="236"/>
      <c r="D60" s="236"/>
      <c r="E60" s="236"/>
      <c r="F60" s="236"/>
      <c r="G60" s="236"/>
      <c r="H60" s="236"/>
      <c r="I60" s="236"/>
      <c r="J60" s="237"/>
    </row>
    <row r="61" spans="1:10" s="2" customFormat="1" ht="33.9" customHeight="1">
      <c r="A61" s="227" t="s">
        <v>77</v>
      </c>
      <c r="B61" s="236"/>
      <c r="C61" s="236"/>
      <c r="D61" s="236"/>
      <c r="E61" s="236"/>
      <c r="F61" s="236"/>
      <c r="G61" s="236"/>
      <c r="H61" s="236"/>
      <c r="I61" s="236"/>
      <c r="J61" s="237"/>
    </row>
    <row r="62" spans="1:10" s="2" customFormat="1" ht="33.9" customHeight="1">
      <c r="A62" s="238" t="s">
        <v>78</v>
      </c>
      <c r="B62" s="239"/>
      <c r="C62" s="239"/>
      <c r="D62" s="239"/>
      <c r="E62" s="239"/>
      <c r="F62" s="239"/>
      <c r="G62" s="239"/>
      <c r="H62" s="239"/>
      <c r="I62" s="239"/>
      <c r="J62" s="240"/>
    </row>
    <row r="63" spans="1:10" s="2" customFormat="1" ht="63.75" customHeight="1">
      <c r="A63" s="238" t="s">
        <v>79</v>
      </c>
      <c r="B63" s="241"/>
      <c r="C63" s="241"/>
      <c r="D63" s="241"/>
      <c r="E63" s="241"/>
      <c r="F63" s="241"/>
      <c r="G63" s="241"/>
      <c r="H63" s="241"/>
      <c r="I63" s="241"/>
      <c r="J63" s="242"/>
    </row>
    <row r="64" spans="1:10" s="2" customFormat="1" ht="39" customHeight="1">
      <c r="A64" s="227" t="s">
        <v>80</v>
      </c>
      <c r="B64" s="236"/>
      <c r="C64" s="236"/>
      <c r="D64" s="236"/>
      <c r="E64" s="236"/>
      <c r="F64" s="236"/>
      <c r="G64" s="236"/>
      <c r="H64" s="236"/>
      <c r="I64" s="236"/>
      <c r="J64" s="237"/>
    </row>
    <row r="65" spans="1:10" s="2" customFormat="1" ht="57.75" customHeight="1">
      <c r="A65" s="227" t="s">
        <v>81</v>
      </c>
      <c r="B65" s="243"/>
      <c r="C65" s="243"/>
      <c r="D65" s="243"/>
      <c r="E65" s="243"/>
      <c r="F65" s="243"/>
      <c r="G65" s="243"/>
      <c r="H65" s="243"/>
      <c r="I65" s="243"/>
      <c r="J65" s="244"/>
    </row>
    <row r="66" spans="1:10" s="2" customFormat="1" ht="33.75" customHeight="1">
      <c r="A66" s="233" t="s">
        <v>82</v>
      </c>
      <c r="B66" s="234"/>
      <c r="C66" s="234"/>
      <c r="D66" s="234"/>
      <c r="E66" s="234"/>
      <c r="F66" s="234"/>
      <c r="G66" s="234"/>
      <c r="H66" s="234"/>
      <c r="I66" s="234"/>
      <c r="J66" s="235"/>
    </row>
    <row r="68" spans="1:10">
      <c r="G68" s="3"/>
      <c r="H68" s="3"/>
      <c r="I68" s="3"/>
      <c r="J68" s="3"/>
    </row>
  </sheetData>
  <mergeCells count="22">
    <mergeCell ref="A57:J57"/>
    <mergeCell ref="A58:J58"/>
    <mergeCell ref="A56:J56"/>
    <mergeCell ref="A66:J66"/>
    <mergeCell ref="A61:J61"/>
    <mergeCell ref="A62:J62"/>
    <mergeCell ref="A63:J63"/>
    <mergeCell ref="A64:J64"/>
    <mergeCell ref="A65:J65"/>
    <mergeCell ref="A59:J59"/>
    <mergeCell ref="A60:J60"/>
    <mergeCell ref="A1:J1"/>
    <mergeCell ref="A2:J2"/>
    <mergeCell ref="H3:H4"/>
    <mergeCell ref="C3:C4"/>
    <mergeCell ref="I3:I4"/>
    <mergeCell ref="F3:G4"/>
    <mergeCell ref="J3:J4"/>
    <mergeCell ref="E3:E4"/>
    <mergeCell ref="B3:B4"/>
    <mergeCell ref="A3:A4"/>
    <mergeCell ref="D3:D4"/>
  </mergeCells>
  <printOptions horizontalCentered="1" verticalCentered="1"/>
  <pageMargins left="0" right="0" top="0" bottom="0" header="0" footer="0"/>
  <pageSetup paperSize="9" scale="38" orientation="portrait" r:id="rId1"/>
  <ignoredErrors>
    <ignoredError sqref="D48" 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sanayi</vt:lpstr>
    </vt:vector>
  </TitlesOfParts>
  <Company>teknik yayıncılık tanıtım a.ş</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muhittin tekman</dc:creator>
  <cp:lastModifiedBy>barış odabaş</cp:lastModifiedBy>
  <cp:lastPrinted>2020-02-13T12:58:23Z</cp:lastPrinted>
  <dcterms:created xsi:type="dcterms:W3CDTF">2005-09-07T09:12:33Z</dcterms:created>
  <dcterms:modified xsi:type="dcterms:W3CDTF">2025-12-29T06:57:21Z</dcterms:modified>
</cp:coreProperties>
</file>